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style1.xml" ContentType="application/vnd.ms-office.chartstyle+xml"/>
  <Override PartName="/xl/charts/colors1.xml" ContentType="application/vnd.ms-office.chartcolorstyle+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style2.xml" ContentType="application/vnd.ms-office.chartstyle+xml"/>
  <Override PartName="/xl/charts/colors2.xml" ContentType="application/vnd.ms-office.chartcolorstyle+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style3.xml" ContentType="application/vnd.ms-office.chartstyle+xml"/>
  <Override PartName="/xl/charts/colors3.xml" ContentType="application/vnd.ms-office.chartcolorstyle+xml"/>
  <Override PartName="/xl/charts/chart10.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xl/charts/style4.xml" ContentType="application/vnd.ms-office.chartstyle+xml"/>
  <Override PartName="/xl/charts/colors4.xml" ContentType="application/vnd.ms-office.chartcolorstyle+xml"/>
  <Override PartName="/xl/charts/chart13.xml" ContentType="application/vnd.openxmlformats-officedocument.drawingml.chart+xml"/>
  <Override PartName="/xl/charts/chart14.xml" ContentType="application/vnd.openxmlformats-officedocument.drawingml.chart+xml"/>
  <Override PartName="/xl/charts/chart15.xml" ContentType="application/vnd.openxmlformats-officedocument.drawingml.chart+xml"/>
  <Override PartName="/xl/charts/style5.xml" ContentType="application/vnd.ms-office.chartstyle+xml"/>
  <Override PartName="/xl/charts/colors5.xml" ContentType="application/vnd.ms-office.chartcolorstyle+xml"/>
  <Override PartName="/xl/charts/chart16.xml" ContentType="application/vnd.openxmlformats-officedocument.drawingml.chart+xml"/>
  <Override PartName="/xl/charts/chart17.xml" ContentType="application/vnd.openxmlformats-officedocument.drawingml.chart+xml"/>
  <Override PartName="/xl/charts/chart18.xml" ContentType="application/vnd.openxmlformats-officedocument.drawingml.chart+xml"/>
  <Override PartName="/xl/charts/style6.xml" ContentType="application/vnd.ms-office.chartstyle+xml"/>
  <Override PartName="/xl/charts/colors6.xml" ContentType="application/vnd.ms-office.chartcolorstyle+xml"/>
  <Override PartName="/xl/charts/chart19.xml" ContentType="application/vnd.openxmlformats-officedocument.drawingml.chart+xml"/>
  <Override PartName="/xl/charts/chart20.xml" ContentType="application/vnd.openxmlformats-officedocument.drawingml.chart+xml"/>
  <Override PartName="/xl/charts/chart21.xml" ContentType="application/vnd.openxmlformats-officedocument.drawingml.chart+xml"/>
  <Override PartName="/xl/charts/style7.xml" ContentType="application/vnd.ms-office.chartstyle+xml"/>
  <Override PartName="/xl/charts/colors7.xml" ContentType="application/vnd.ms-office.chartcolorstyle+xml"/>
  <Override PartName="/xl/charts/chart22.xml" ContentType="application/vnd.openxmlformats-officedocument.drawingml.chart+xml"/>
  <Override PartName="/xl/charts/chart23.xml" ContentType="application/vnd.openxmlformats-officedocument.drawingml.chart+xml"/>
  <Override PartName="/xl/charts/chart24.xml" ContentType="application/vnd.openxmlformats-officedocument.drawingml.chart+xml"/>
  <Override PartName="/xl/charts/style8.xml" ContentType="application/vnd.ms-office.chartstyle+xml"/>
  <Override PartName="/xl/charts/colors8.xml" ContentType="application/vnd.ms-office.chartcolorstyle+xml"/>
  <Override PartName="/xl/charts/chart25.xml" ContentType="application/vnd.openxmlformats-officedocument.drawingml.chart+xml"/>
  <Override PartName="/xl/charts/chart26.xml" ContentType="application/vnd.openxmlformats-officedocument.drawingml.chart+xml"/>
  <Override PartName="/xl/charts/chart27.xml" ContentType="application/vnd.openxmlformats-officedocument.drawingml.chart+xml"/>
  <Override PartName="/xl/charts/style9.xml" ContentType="application/vnd.ms-office.chartstyle+xml"/>
  <Override PartName="/xl/charts/colors9.xml" ContentType="application/vnd.ms-office.chartcolorstyle+xml"/>
  <Override PartName="/xl/charts/chart28.xml" ContentType="application/vnd.openxmlformats-officedocument.drawingml.chart+xml"/>
  <Override PartName="/xl/charts/chart29.xml" ContentType="application/vnd.openxmlformats-officedocument.drawingml.chart+xml"/>
  <Override PartName="/xl/charts/chart30.xml" ContentType="application/vnd.openxmlformats-officedocument.drawingml.chart+xml"/>
  <Override PartName="/xl/charts/style10.xml" ContentType="application/vnd.ms-office.chartstyle+xml"/>
  <Override PartName="/xl/charts/colors10.xml" ContentType="application/vnd.ms-office.chartcolorstyle+xml"/>
  <Override PartName="/xl/charts/chart31.xml" ContentType="application/vnd.openxmlformats-officedocument.drawingml.chart+xml"/>
  <Override PartName="/xl/charts/chart32.xml" ContentType="application/vnd.openxmlformats-officedocument.drawingml.chart+xml"/>
  <Override PartName="/xl/charts/chart33.xml" ContentType="application/vnd.openxmlformats-officedocument.drawingml.chart+xml"/>
  <Override PartName="/xl/charts/style11.xml" ContentType="application/vnd.ms-office.chartstyle+xml"/>
  <Override PartName="/xl/charts/colors11.xml" ContentType="application/vnd.ms-office.chartcolorstyle+xml"/>
  <Override PartName="/xl/charts/chart34.xml" ContentType="application/vnd.openxmlformats-officedocument.drawingml.chart+xml"/>
  <Override PartName="/xl/charts/chart35.xml" ContentType="application/vnd.openxmlformats-officedocument.drawingml.chart+xml"/>
  <Override PartName="/xl/charts/chart36.xml" ContentType="application/vnd.openxmlformats-officedocument.drawingml.chart+xml"/>
  <Override PartName="/xl/charts/style12.xml" ContentType="application/vnd.ms-office.chartstyle+xml"/>
  <Override PartName="/xl/charts/colors12.xml" ContentType="application/vnd.ms-office.chartcolorstyle+xml"/>
  <Override PartName="/xl/charts/chart37.xml" ContentType="application/vnd.openxmlformats-officedocument.drawingml.chart+xml"/>
  <Override PartName="/xl/charts/chart38.xml" ContentType="application/vnd.openxmlformats-officedocument.drawingml.chart+xml"/>
  <Override PartName="/xl/charts/chart39.xml" ContentType="application/vnd.openxmlformats-officedocument.drawingml.chart+xml"/>
  <Override PartName="/xl/charts/style13.xml" ContentType="application/vnd.ms-office.chartstyle+xml"/>
  <Override PartName="/xl/charts/colors13.xml" ContentType="application/vnd.ms-office.chartcolorstyle+xml"/>
  <Override PartName="/xl/charts/chart40.xml" ContentType="application/vnd.openxmlformats-officedocument.drawingml.chart+xml"/>
  <Override PartName="/xl/charts/chart41.xml" ContentType="application/vnd.openxmlformats-officedocument.drawingml.chart+xml"/>
  <Override PartName="/xl/charts/chart42.xml" ContentType="application/vnd.openxmlformats-officedocument.drawingml.chart+xml"/>
  <Override PartName="/xl/charts/style14.xml" ContentType="application/vnd.ms-office.chartstyle+xml"/>
  <Override PartName="/xl/charts/colors14.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727"/>
  <workbookPr/>
  <mc:AlternateContent xmlns:mc="http://schemas.openxmlformats.org/markup-compatibility/2006">
    <mc:Choice Requires="x15">
      <x15ac:absPath xmlns:x15ac="http://schemas.microsoft.com/office/spreadsheetml/2010/11/ac" url="C:\Users\Frank\Desktop\SPD\"/>
    </mc:Choice>
  </mc:AlternateContent>
  <xr:revisionPtr revIDLastSave="0" documentId="13_ncr:1_{0E3D07DD-AD26-498E-93A4-FFDE00E353FF}" xr6:coauthVersionLast="43" xr6:coauthVersionMax="43" xr10:uidLastSave="{00000000-0000-0000-0000-000000000000}"/>
  <bookViews>
    <workbookView xWindow="-120" yWindow="-120" windowWidth="20730" windowHeight="11760" xr2:uid="{00000000-000D-0000-FFFF-FFFF00000000}"/>
  </bookViews>
  <sheets>
    <sheet name="2019" sheetId="12" r:id="rId1"/>
    <sheet name="2014" sheetId="13" r:id="rId2"/>
    <sheet name="2009" sheetId="14" r:id="rId3"/>
    <sheet name="1979" sheetId="15" r:id="rId4"/>
    <sheet name="Hinweise" sheetId="10" r:id="rId5"/>
  </sheets>
  <calcPr calcId="181029"/>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AA30" i="13" l="1"/>
  <c r="X30" i="13"/>
  <c r="U30" i="13"/>
  <c r="O30" i="13"/>
  <c r="L30" i="13"/>
  <c r="I30" i="13"/>
  <c r="AA29" i="13"/>
  <c r="X29" i="13"/>
  <c r="U29" i="13"/>
  <c r="O29" i="13"/>
  <c r="L29" i="13"/>
  <c r="I29" i="13"/>
  <c r="AA28" i="13"/>
  <c r="X28" i="13"/>
  <c r="U28" i="13"/>
  <c r="O28" i="13"/>
  <c r="L28" i="13"/>
  <c r="I28" i="13"/>
  <c r="AA27" i="13"/>
  <c r="X27" i="13"/>
  <c r="U27" i="13"/>
  <c r="O27" i="13"/>
  <c r="L27" i="13"/>
  <c r="I27" i="13"/>
  <c r="AA26" i="13"/>
  <c r="X26" i="13"/>
  <c r="U26" i="13"/>
  <c r="O26" i="13"/>
  <c r="L26" i="13"/>
  <c r="I26" i="13"/>
  <c r="AA25" i="13"/>
  <c r="X25" i="13"/>
  <c r="U25" i="13"/>
  <c r="O25" i="13"/>
  <c r="L25" i="13"/>
  <c r="I25" i="13"/>
  <c r="AA24" i="13"/>
  <c r="X24" i="13"/>
  <c r="U24" i="13"/>
  <c r="O24" i="13"/>
  <c r="L24" i="13"/>
  <c r="I24" i="13"/>
  <c r="AA23" i="13"/>
  <c r="X23" i="13"/>
  <c r="U23" i="13"/>
  <c r="O23" i="13"/>
  <c r="L23" i="13"/>
  <c r="I23" i="13"/>
  <c r="AA22" i="13"/>
  <c r="X22" i="13"/>
  <c r="U22" i="13"/>
  <c r="O22" i="13"/>
  <c r="L22" i="13"/>
  <c r="I22" i="13"/>
  <c r="AA21" i="13"/>
  <c r="X21" i="13"/>
  <c r="U21" i="13"/>
  <c r="O21" i="13"/>
  <c r="L21" i="13"/>
  <c r="I21" i="13"/>
  <c r="AA20" i="13"/>
  <c r="X20" i="13"/>
  <c r="U20" i="13"/>
  <c r="O20" i="13"/>
  <c r="L20" i="13"/>
  <c r="I20" i="13"/>
  <c r="AA17" i="13"/>
  <c r="X17" i="13"/>
  <c r="U17" i="13"/>
  <c r="O17" i="13"/>
  <c r="L17" i="13"/>
  <c r="I17" i="13"/>
  <c r="AA16" i="13"/>
  <c r="X16" i="13"/>
  <c r="U16" i="13"/>
  <c r="O16" i="13"/>
  <c r="L16" i="13"/>
  <c r="I16" i="13"/>
  <c r="AA13" i="13"/>
  <c r="X13" i="13"/>
  <c r="U13" i="13"/>
  <c r="O13" i="13"/>
  <c r="L13" i="13"/>
  <c r="I13" i="13"/>
  <c r="R342" i="12" l="1"/>
  <c r="R341" i="12"/>
  <c r="R340" i="12"/>
  <c r="Q342" i="12"/>
  <c r="Q341" i="12"/>
  <c r="Q340" i="12"/>
  <c r="P342" i="12"/>
  <c r="P341" i="12"/>
  <c r="P340" i="12"/>
  <c r="O342" i="12"/>
  <c r="O341" i="12"/>
  <c r="N342" i="12"/>
  <c r="N341" i="12"/>
  <c r="N340" i="12"/>
  <c r="M342" i="12"/>
  <c r="M341" i="12"/>
  <c r="M340" i="12"/>
  <c r="L342" i="12"/>
  <c r="L341" i="12"/>
  <c r="L340" i="12"/>
  <c r="I341" i="12"/>
  <c r="I340" i="12"/>
  <c r="H341" i="12"/>
  <c r="H340" i="12"/>
  <c r="G341" i="12"/>
  <c r="G340" i="12"/>
  <c r="F341" i="12"/>
  <c r="F340" i="12"/>
  <c r="E341" i="12"/>
  <c r="E340" i="12"/>
  <c r="D341" i="12"/>
  <c r="D340" i="12"/>
  <c r="C341" i="12"/>
  <c r="C340" i="12"/>
  <c r="A341" i="12"/>
  <c r="A340" i="12"/>
  <c r="R318" i="12"/>
  <c r="R317" i="12"/>
  <c r="R316" i="12"/>
  <c r="Q318" i="12"/>
  <c r="Q317" i="12"/>
  <c r="Q316" i="12"/>
  <c r="P318" i="12"/>
  <c r="P317" i="12"/>
  <c r="P316" i="12"/>
  <c r="O318" i="12"/>
  <c r="O317" i="12"/>
  <c r="N318" i="12"/>
  <c r="N317" i="12"/>
  <c r="N316" i="12"/>
  <c r="M318" i="12"/>
  <c r="M317" i="12"/>
  <c r="M316" i="12"/>
  <c r="L318" i="12"/>
  <c r="L317" i="12"/>
  <c r="L316" i="12"/>
  <c r="I317" i="12"/>
  <c r="I316" i="12"/>
  <c r="H317" i="12"/>
  <c r="H316" i="12"/>
  <c r="G317" i="12"/>
  <c r="G316" i="12"/>
  <c r="F317" i="12"/>
  <c r="F316" i="12"/>
  <c r="E317" i="12"/>
  <c r="E316" i="12"/>
  <c r="D317" i="12"/>
  <c r="D316" i="12"/>
  <c r="C317" i="12"/>
  <c r="C316" i="12"/>
  <c r="A317" i="12"/>
  <c r="A316" i="12"/>
  <c r="A267" i="12" l="1"/>
  <c r="A243" i="12"/>
  <c r="A219" i="12"/>
  <c r="A195" i="12"/>
  <c r="A171" i="12"/>
  <c r="A147" i="12"/>
  <c r="A123" i="12"/>
  <c r="A99" i="12"/>
  <c r="A75" i="12"/>
  <c r="A51" i="12"/>
  <c r="K267" i="12"/>
  <c r="K243" i="12"/>
  <c r="K219" i="12"/>
  <c r="K195" i="12"/>
  <c r="K171" i="12"/>
  <c r="K147" i="12"/>
  <c r="K123" i="12"/>
  <c r="K99" i="12"/>
  <c r="K75" i="12"/>
  <c r="K51" i="12"/>
  <c r="R294" i="12"/>
  <c r="R293" i="12"/>
  <c r="R292" i="12"/>
  <c r="Q294" i="12"/>
  <c r="Q293" i="12"/>
  <c r="Q292" i="12"/>
  <c r="P294" i="12"/>
  <c r="P293" i="12"/>
  <c r="P292" i="12"/>
  <c r="O294" i="12"/>
  <c r="O293" i="12"/>
  <c r="N294" i="12"/>
  <c r="N293" i="12"/>
  <c r="N292" i="12"/>
  <c r="M294" i="12"/>
  <c r="M293" i="12"/>
  <c r="M292" i="12"/>
  <c r="L294" i="12"/>
  <c r="L293" i="12"/>
  <c r="L292" i="12"/>
  <c r="I293" i="12"/>
  <c r="I292" i="12"/>
  <c r="H293" i="12"/>
  <c r="H292" i="12"/>
  <c r="G293" i="12"/>
  <c r="G292" i="12"/>
  <c r="F293" i="12"/>
  <c r="F292" i="12"/>
  <c r="E293" i="12"/>
  <c r="E292" i="12"/>
  <c r="D293" i="12"/>
  <c r="D292" i="12"/>
  <c r="C293" i="12"/>
  <c r="C292" i="12"/>
  <c r="A293" i="12"/>
  <c r="A292" i="12"/>
  <c r="R270" i="12"/>
  <c r="R269" i="12"/>
  <c r="R268" i="12"/>
  <c r="Q270" i="12"/>
  <c r="Q269" i="12"/>
  <c r="Q268" i="12"/>
  <c r="P270" i="12"/>
  <c r="P269" i="12"/>
  <c r="P268" i="12"/>
  <c r="O270" i="12"/>
  <c r="O269" i="12"/>
  <c r="N270" i="12"/>
  <c r="N269" i="12"/>
  <c r="N268" i="12"/>
  <c r="M270" i="12"/>
  <c r="M269" i="12"/>
  <c r="M268" i="12"/>
  <c r="L270" i="12"/>
  <c r="L269" i="12"/>
  <c r="L268" i="12"/>
  <c r="I269" i="12"/>
  <c r="I268" i="12"/>
  <c r="H269" i="12"/>
  <c r="H268" i="12"/>
  <c r="G269" i="12"/>
  <c r="G268" i="12"/>
  <c r="F269" i="12"/>
  <c r="F268" i="12"/>
  <c r="E269" i="12"/>
  <c r="E268" i="12"/>
  <c r="D269" i="12"/>
  <c r="D268" i="12"/>
  <c r="C269" i="12"/>
  <c r="C268" i="12"/>
  <c r="A269" i="12"/>
  <c r="A268" i="12"/>
  <c r="R246" i="12"/>
  <c r="R245" i="12"/>
  <c r="R244" i="12"/>
  <c r="Q246" i="12"/>
  <c r="Q245" i="12"/>
  <c r="Q244" i="12"/>
  <c r="P246" i="12"/>
  <c r="P245" i="12"/>
  <c r="P244" i="12"/>
  <c r="O246" i="12"/>
  <c r="O245" i="12"/>
  <c r="N246" i="12"/>
  <c r="N245" i="12"/>
  <c r="N244" i="12"/>
  <c r="M246" i="12"/>
  <c r="M245" i="12"/>
  <c r="M244" i="12"/>
  <c r="L246" i="12"/>
  <c r="L245" i="12"/>
  <c r="L244" i="12"/>
  <c r="I245" i="12"/>
  <c r="I244" i="12"/>
  <c r="H245" i="12"/>
  <c r="H244" i="12"/>
  <c r="G245" i="12"/>
  <c r="G244" i="12"/>
  <c r="F245" i="12"/>
  <c r="F244" i="12"/>
  <c r="E245" i="12"/>
  <c r="E244" i="12"/>
  <c r="D245" i="12"/>
  <c r="D244" i="12"/>
  <c r="C245" i="12"/>
  <c r="C244" i="12"/>
  <c r="A245" i="12"/>
  <c r="A244" i="12"/>
  <c r="R222" i="12"/>
  <c r="R221" i="12"/>
  <c r="R220" i="12"/>
  <c r="Q222" i="12"/>
  <c r="Q221" i="12"/>
  <c r="Q220" i="12"/>
  <c r="P222" i="12"/>
  <c r="P221" i="12"/>
  <c r="P220" i="12"/>
  <c r="O222" i="12"/>
  <c r="O221" i="12"/>
  <c r="N222" i="12"/>
  <c r="N221" i="12"/>
  <c r="N220" i="12"/>
  <c r="M222" i="12"/>
  <c r="M221" i="12"/>
  <c r="M220" i="12"/>
  <c r="L222" i="12"/>
  <c r="L221" i="12"/>
  <c r="L220" i="12"/>
  <c r="AI21" i="15"/>
  <c r="AI20" i="15"/>
  <c r="AI19" i="15"/>
  <c r="AI18" i="15"/>
  <c r="AI17" i="15"/>
  <c r="AI16" i="15"/>
  <c r="AI15" i="15"/>
  <c r="AI14" i="15"/>
  <c r="AI13" i="15"/>
  <c r="AI12" i="15"/>
  <c r="AI11" i="15"/>
  <c r="AI10" i="15"/>
  <c r="AI9" i="15"/>
  <c r="AI8" i="15"/>
  <c r="AI7" i="15"/>
  <c r="AI6" i="15"/>
  <c r="AF21" i="15"/>
  <c r="AF20" i="15"/>
  <c r="AF19" i="15"/>
  <c r="AF18" i="15"/>
  <c r="AF17" i="15"/>
  <c r="AF16" i="15"/>
  <c r="AF15" i="15"/>
  <c r="AF14" i="15"/>
  <c r="AF13" i="15"/>
  <c r="AF12" i="15"/>
  <c r="AF11" i="15"/>
  <c r="AF10" i="15"/>
  <c r="AF9" i="15"/>
  <c r="AF8" i="15"/>
  <c r="AF7" i="15"/>
  <c r="AF6" i="15"/>
  <c r="AC21" i="15"/>
  <c r="AC20" i="15"/>
  <c r="AC19" i="15"/>
  <c r="AC18" i="15"/>
  <c r="AC17" i="15"/>
  <c r="AC16" i="15"/>
  <c r="AC15" i="15"/>
  <c r="AC14" i="15"/>
  <c r="AC13" i="15"/>
  <c r="AC12" i="15"/>
  <c r="AC11" i="15"/>
  <c r="AC10" i="15"/>
  <c r="AC9" i="15"/>
  <c r="AC8" i="15"/>
  <c r="AC7" i="15"/>
  <c r="AC6" i="15"/>
  <c r="Z21" i="15"/>
  <c r="Z20" i="15"/>
  <c r="Z19" i="15"/>
  <c r="Z18" i="15"/>
  <c r="Z17" i="15"/>
  <c r="Z16" i="15"/>
  <c r="Z15" i="15"/>
  <c r="Z14" i="15"/>
  <c r="Z13" i="15"/>
  <c r="Z12" i="15"/>
  <c r="Z11" i="15"/>
  <c r="Z10" i="15"/>
  <c r="Z9" i="15"/>
  <c r="Z8" i="15"/>
  <c r="Z7" i="15"/>
  <c r="Z6" i="15"/>
  <c r="V21" i="15"/>
  <c r="W21" i="15" s="1"/>
  <c r="V20" i="15"/>
  <c r="W20" i="15" s="1"/>
  <c r="V19" i="15"/>
  <c r="W19" i="15" s="1"/>
  <c r="V18" i="15"/>
  <c r="W18" i="15" s="1"/>
  <c r="V17" i="15"/>
  <c r="W17" i="15" s="1"/>
  <c r="V16" i="15"/>
  <c r="W16" i="15" s="1"/>
  <c r="V15" i="15"/>
  <c r="W15" i="15" s="1"/>
  <c r="V14" i="15"/>
  <c r="W14" i="15" s="1"/>
  <c r="V13" i="15"/>
  <c r="W13" i="15" s="1"/>
  <c r="V12" i="15"/>
  <c r="W12" i="15" s="1"/>
  <c r="V11" i="15"/>
  <c r="W11" i="15" s="1"/>
  <c r="V10" i="15"/>
  <c r="W10" i="15" s="1"/>
  <c r="V9" i="15"/>
  <c r="W9" i="15" s="1"/>
  <c r="V8" i="15"/>
  <c r="W8" i="15" s="1"/>
  <c r="V7" i="15"/>
  <c r="W7" i="15" s="1"/>
  <c r="V6" i="15"/>
  <c r="W6" i="15" s="1"/>
  <c r="T21" i="15"/>
  <c r="T20" i="15"/>
  <c r="T19" i="15"/>
  <c r="T18" i="15"/>
  <c r="T17" i="15"/>
  <c r="T16" i="15"/>
  <c r="T15" i="15"/>
  <c r="T14" i="15"/>
  <c r="T13" i="15"/>
  <c r="T12" i="15"/>
  <c r="T11" i="15"/>
  <c r="T10" i="15"/>
  <c r="T9" i="15"/>
  <c r="T8" i="15"/>
  <c r="T7" i="15"/>
  <c r="T6" i="15"/>
  <c r="N21" i="15"/>
  <c r="N20" i="15"/>
  <c r="N19" i="15"/>
  <c r="N18" i="15"/>
  <c r="N17" i="15"/>
  <c r="N16" i="15"/>
  <c r="N15" i="15"/>
  <c r="N14" i="15"/>
  <c r="N13" i="15"/>
  <c r="N12" i="15"/>
  <c r="N11" i="15"/>
  <c r="N10" i="15"/>
  <c r="N9" i="15"/>
  <c r="N8" i="15"/>
  <c r="N7" i="15"/>
  <c r="N6" i="15"/>
  <c r="K21" i="15"/>
  <c r="K20" i="15"/>
  <c r="K19" i="15"/>
  <c r="K18" i="15"/>
  <c r="K17" i="15"/>
  <c r="K16" i="15"/>
  <c r="K15" i="15"/>
  <c r="K14" i="15"/>
  <c r="K13" i="15"/>
  <c r="K12" i="15"/>
  <c r="K11" i="15"/>
  <c r="K10" i="15"/>
  <c r="K9" i="15"/>
  <c r="K8" i="15"/>
  <c r="K7" i="15"/>
  <c r="K6" i="15"/>
  <c r="H21" i="15"/>
  <c r="H20" i="15"/>
  <c r="H19" i="15"/>
  <c r="H18" i="15"/>
  <c r="H17" i="15"/>
  <c r="H16" i="15"/>
  <c r="H15" i="15"/>
  <c r="H14" i="15"/>
  <c r="H13" i="15"/>
  <c r="H12" i="15"/>
  <c r="H11" i="15"/>
  <c r="H10" i="15"/>
  <c r="H9" i="15"/>
  <c r="H8" i="15"/>
  <c r="H7" i="15"/>
  <c r="H6" i="15"/>
  <c r="F21" i="15"/>
  <c r="F20" i="15"/>
  <c r="F19" i="15"/>
  <c r="F18" i="15"/>
  <c r="F17" i="15"/>
  <c r="F16" i="15"/>
  <c r="F15" i="15"/>
  <c r="F14" i="15"/>
  <c r="F13" i="15"/>
  <c r="F12" i="15"/>
  <c r="F11" i="15"/>
  <c r="F10" i="15"/>
  <c r="F9" i="15"/>
  <c r="F8" i="15"/>
  <c r="F7" i="15"/>
  <c r="F6" i="15"/>
  <c r="D21" i="15"/>
  <c r="D20" i="15"/>
  <c r="D19" i="15"/>
  <c r="D18" i="15"/>
  <c r="D17" i="15"/>
  <c r="D16" i="15"/>
  <c r="D15" i="15"/>
  <c r="D14" i="15"/>
  <c r="D13" i="15"/>
  <c r="D12" i="15"/>
  <c r="D11" i="15"/>
  <c r="D10" i="15"/>
  <c r="D9" i="15"/>
  <c r="D8" i="15"/>
  <c r="D7" i="15"/>
  <c r="D6" i="15"/>
  <c r="I221" i="12" l="1"/>
  <c r="I220" i="12"/>
  <c r="H221" i="12"/>
  <c r="H220" i="12"/>
  <c r="G221" i="12"/>
  <c r="G220" i="12"/>
  <c r="F221" i="12"/>
  <c r="F220" i="12"/>
  <c r="E221" i="12"/>
  <c r="E220" i="12"/>
  <c r="D221" i="12"/>
  <c r="D220" i="12"/>
  <c r="C221" i="12"/>
  <c r="C220" i="12"/>
  <c r="A221" i="12"/>
  <c r="A220" i="12"/>
  <c r="R198" i="12"/>
  <c r="R197" i="12"/>
  <c r="R196" i="12"/>
  <c r="Q198" i="12"/>
  <c r="Q197" i="12"/>
  <c r="Q196" i="12"/>
  <c r="P198" i="12"/>
  <c r="P197" i="12"/>
  <c r="P196" i="12"/>
  <c r="O198" i="12"/>
  <c r="O197" i="12"/>
  <c r="N198" i="12"/>
  <c r="N197" i="12"/>
  <c r="N196" i="12"/>
  <c r="M198" i="12"/>
  <c r="M197" i="12"/>
  <c r="M196" i="12"/>
  <c r="L198" i="12"/>
  <c r="L197" i="12"/>
  <c r="L196" i="12"/>
  <c r="I197" i="12"/>
  <c r="I196" i="12"/>
  <c r="H197" i="12"/>
  <c r="H196" i="12"/>
  <c r="G197" i="12"/>
  <c r="G196" i="12"/>
  <c r="F197" i="12"/>
  <c r="F196" i="12"/>
  <c r="E197" i="12"/>
  <c r="E196" i="12"/>
  <c r="D197" i="12"/>
  <c r="D196" i="12"/>
  <c r="C197" i="12"/>
  <c r="C196" i="12"/>
  <c r="A197" i="12"/>
  <c r="A196" i="12"/>
  <c r="R173" i="12"/>
  <c r="R172" i="12"/>
  <c r="Q173" i="12"/>
  <c r="Q172" i="12"/>
  <c r="P173" i="12"/>
  <c r="P172" i="12"/>
  <c r="O173" i="12"/>
  <c r="N173" i="12"/>
  <c r="N172" i="12"/>
  <c r="M173" i="12"/>
  <c r="M172" i="12"/>
  <c r="L173" i="12"/>
  <c r="L172" i="12"/>
  <c r="A173" i="12"/>
  <c r="A172" i="12"/>
  <c r="R149" i="12"/>
  <c r="R148" i="12"/>
  <c r="Q149" i="12"/>
  <c r="Q148" i="12"/>
  <c r="P149" i="12"/>
  <c r="P148" i="12"/>
  <c r="O149" i="12"/>
  <c r="N149" i="12"/>
  <c r="N148" i="12"/>
  <c r="M149" i="12"/>
  <c r="M148" i="12"/>
  <c r="L149" i="12"/>
  <c r="L148" i="12"/>
  <c r="A149" i="12"/>
  <c r="A148" i="12"/>
  <c r="R125" i="12"/>
  <c r="R124" i="12"/>
  <c r="Q125" i="12"/>
  <c r="Q124" i="12"/>
  <c r="P125" i="12"/>
  <c r="P124" i="12"/>
  <c r="O125" i="12"/>
  <c r="N125" i="12"/>
  <c r="N124" i="12"/>
  <c r="M125" i="12"/>
  <c r="M124" i="12"/>
  <c r="L125" i="12"/>
  <c r="L124" i="12"/>
  <c r="A125" i="12"/>
  <c r="A124" i="12"/>
  <c r="R100" i="12" l="1"/>
  <c r="Q100" i="12"/>
  <c r="P100" i="12"/>
  <c r="N100" i="12"/>
  <c r="M100" i="12"/>
  <c r="L100" i="12"/>
  <c r="R101" i="12"/>
  <c r="Q101" i="12"/>
  <c r="P101" i="12"/>
  <c r="O101" i="12"/>
  <c r="N101" i="12"/>
  <c r="M101" i="12"/>
  <c r="L101" i="12"/>
  <c r="A101" i="12"/>
  <c r="A100" i="12"/>
  <c r="R76" i="12" l="1"/>
  <c r="Q76" i="12"/>
  <c r="N76" i="12"/>
  <c r="M76" i="12"/>
  <c r="L76" i="12"/>
  <c r="R77" i="12"/>
  <c r="Q77" i="12"/>
  <c r="O77" i="12"/>
  <c r="N77" i="12"/>
  <c r="M77" i="12"/>
  <c r="L77" i="12"/>
  <c r="A77" i="12"/>
  <c r="A76" i="12"/>
  <c r="R52" i="12"/>
  <c r="Q52" i="12"/>
  <c r="P52" i="12"/>
  <c r="N52" i="12"/>
  <c r="M52" i="12"/>
  <c r="L52" i="12"/>
  <c r="R53" i="12"/>
  <c r="Q53" i="12"/>
  <c r="P53" i="12"/>
  <c r="O53" i="12"/>
  <c r="N53" i="12"/>
  <c r="M53" i="12"/>
  <c r="L53" i="12"/>
  <c r="A53" i="12"/>
  <c r="A52" i="12"/>
  <c r="R29" i="12"/>
  <c r="Q29" i="12"/>
  <c r="P29" i="12"/>
  <c r="O29" i="12"/>
  <c r="N29" i="12"/>
  <c r="M29" i="12"/>
  <c r="L29" i="12"/>
  <c r="R28" i="12"/>
  <c r="Q28" i="12"/>
  <c r="P28" i="12"/>
  <c r="N28" i="12"/>
  <c r="M28" i="12"/>
  <c r="L28" i="12"/>
  <c r="CW22" i="14" l="1"/>
  <c r="CW21" i="14"/>
  <c r="CW20" i="14"/>
  <c r="CW19" i="14"/>
  <c r="CW18" i="14"/>
  <c r="CW17" i="14"/>
  <c r="CW16" i="14"/>
  <c r="CW15" i="14"/>
  <c r="CW14" i="14"/>
  <c r="CW13" i="14"/>
  <c r="CW12" i="14"/>
  <c r="CW11" i="14"/>
  <c r="CW10" i="14"/>
  <c r="CW8" i="14"/>
  <c r="CW7" i="14"/>
  <c r="CW6" i="14"/>
  <c r="CT24" i="14"/>
  <c r="CT22" i="14"/>
  <c r="CT21" i="14"/>
  <c r="CT20" i="14"/>
  <c r="CT19" i="14"/>
  <c r="CT18" i="14"/>
  <c r="CT17" i="14"/>
  <c r="CT16" i="14"/>
  <c r="CT15" i="14"/>
  <c r="CT14" i="14"/>
  <c r="CT13" i="14"/>
  <c r="CT12" i="14"/>
  <c r="CT11" i="14"/>
  <c r="CT10" i="14"/>
  <c r="CT9" i="14"/>
  <c r="CT8" i="14"/>
  <c r="CT7" i="14"/>
  <c r="CT6" i="14"/>
  <c r="CQ23" i="14"/>
  <c r="CQ22" i="14"/>
  <c r="CQ21" i="14"/>
  <c r="CQ20" i="14"/>
  <c r="CQ19" i="14"/>
  <c r="CQ18" i="14"/>
  <c r="CQ17" i="14"/>
  <c r="CQ16" i="14"/>
  <c r="CQ15" i="14"/>
  <c r="CQ14" i="14"/>
  <c r="CQ13" i="14"/>
  <c r="CQ12" i="14"/>
  <c r="CQ11" i="14"/>
  <c r="CQ10" i="14"/>
  <c r="CQ8" i="14"/>
  <c r="CQ7" i="14"/>
  <c r="CQ6" i="14"/>
  <c r="CN22" i="14"/>
  <c r="CN21" i="14"/>
  <c r="CN20" i="14"/>
  <c r="CN19" i="14"/>
  <c r="CN18" i="14"/>
  <c r="CN17" i="14"/>
  <c r="CN16" i="14"/>
  <c r="CN15" i="14"/>
  <c r="CN14" i="14"/>
  <c r="CN13" i="14"/>
  <c r="CN12" i="14"/>
  <c r="CN11" i="14"/>
  <c r="CN10" i="14"/>
  <c r="CN8" i="14"/>
  <c r="CN7" i="14"/>
  <c r="CN6" i="14"/>
  <c r="CK22" i="14"/>
  <c r="CK21" i="14"/>
  <c r="CK20" i="14"/>
  <c r="CK19" i="14"/>
  <c r="CK18" i="14"/>
  <c r="CK17" i="14"/>
  <c r="CK16" i="14"/>
  <c r="CK15" i="14"/>
  <c r="CK14" i="14"/>
  <c r="CK13" i="14"/>
  <c r="CK12" i="14"/>
  <c r="CK11" i="14"/>
  <c r="CK10" i="14"/>
  <c r="CK8" i="14"/>
  <c r="CK7" i="14"/>
  <c r="CK6" i="14"/>
  <c r="CH24" i="14"/>
  <c r="CH22" i="14"/>
  <c r="CH21" i="14"/>
  <c r="CH20" i="14"/>
  <c r="CH19" i="14"/>
  <c r="CH18" i="14"/>
  <c r="CH17" i="14"/>
  <c r="CH16" i="14"/>
  <c r="CH15" i="14"/>
  <c r="CH14" i="14"/>
  <c r="CH13" i="14"/>
  <c r="CH12" i="14"/>
  <c r="CH11" i="14"/>
  <c r="CH10" i="14"/>
  <c r="CH9" i="14"/>
  <c r="CH8" i="14"/>
  <c r="CH7" i="14"/>
  <c r="CH6" i="14"/>
  <c r="CE23" i="14"/>
  <c r="CE22" i="14"/>
  <c r="CE21" i="14"/>
  <c r="CE20" i="14"/>
  <c r="CE19" i="14"/>
  <c r="CE18" i="14"/>
  <c r="CE17" i="14"/>
  <c r="CE16" i="14"/>
  <c r="CE15" i="14"/>
  <c r="CE14" i="14"/>
  <c r="CE13" i="14"/>
  <c r="CE12" i="14"/>
  <c r="CE11" i="14"/>
  <c r="CE10" i="14"/>
  <c r="CE8" i="14"/>
  <c r="CE7" i="14"/>
  <c r="CE6" i="14"/>
  <c r="CB22" i="14"/>
  <c r="CB21" i="14"/>
  <c r="CB20" i="14"/>
  <c r="CB19" i="14"/>
  <c r="CB18" i="14"/>
  <c r="CB17" i="14"/>
  <c r="CB16" i="14"/>
  <c r="CB15" i="14"/>
  <c r="CB14" i="14"/>
  <c r="CB13" i="14"/>
  <c r="CB12" i="14"/>
  <c r="CB11" i="14"/>
  <c r="CB10" i="14"/>
  <c r="CB8" i="14"/>
  <c r="CB7" i="14"/>
  <c r="CB6" i="14"/>
  <c r="BY22" i="14"/>
  <c r="BY21" i="14"/>
  <c r="BY20" i="14"/>
  <c r="BY19" i="14"/>
  <c r="BY18" i="14"/>
  <c r="BY17" i="14"/>
  <c r="BY16" i="14"/>
  <c r="BY15" i="14"/>
  <c r="BY14" i="14"/>
  <c r="BY13" i="14"/>
  <c r="BY12" i="14"/>
  <c r="BY11" i="14"/>
  <c r="BY10" i="14"/>
  <c r="BY8" i="14"/>
  <c r="BY7" i="14"/>
  <c r="BY6" i="14"/>
  <c r="BV24" i="14"/>
  <c r="BV22" i="14"/>
  <c r="BV21" i="14"/>
  <c r="BV20" i="14"/>
  <c r="BV19" i="14"/>
  <c r="BV18" i="14"/>
  <c r="BV17" i="14"/>
  <c r="BV16" i="14"/>
  <c r="BV15" i="14"/>
  <c r="BV14" i="14"/>
  <c r="BV13" i="14"/>
  <c r="BV12" i="14"/>
  <c r="BV11" i="14"/>
  <c r="BV10" i="14"/>
  <c r="BV9" i="14"/>
  <c r="BV8" i="14"/>
  <c r="BV7" i="14"/>
  <c r="BV6" i="14"/>
  <c r="BS23" i="14"/>
  <c r="BS22" i="14"/>
  <c r="BS21" i="14"/>
  <c r="BS20" i="14"/>
  <c r="BS19" i="14"/>
  <c r="BS18" i="14"/>
  <c r="BS17" i="14"/>
  <c r="BS16" i="14"/>
  <c r="BS15" i="14"/>
  <c r="BS14" i="14"/>
  <c r="BS13" i="14"/>
  <c r="BS12" i="14"/>
  <c r="BS11" i="14"/>
  <c r="BS10" i="14"/>
  <c r="BS8" i="14"/>
  <c r="BS7" i="14"/>
  <c r="BS6" i="14"/>
  <c r="BP22" i="14"/>
  <c r="BP21" i="14"/>
  <c r="BP20" i="14"/>
  <c r="BP19" i="14"/>
  <c r="BP18" i="14"/>
  <c r="BP17" i="14"/>
  <c r="BP16" i="14"/>
  <c r="BP15" i="14"/>
  <c r="BP14" i="14"/>
  <c r="BP13" i="14"/>
  <c r="BP12" i="14"/>
  <c r="BP11" i="14"/>
  <c r="BP10" i="14"/>
  <c r="BP8" i="14"/>
  <c r="BP7" i="14"/>
  <c r="BP6" i="14"/>
  <c r="BM22" i="14"/>
  <c r="BM21" i="14"/>
  <c r="BM20" i="14"/>
  <c r="BM19" i="14"/>
  <c r="BM18" i="14"/>
  <c r="BM17" i="14"/>
  <c r="BM16" i="14"/>
  <c r="BM15" i="14"/>
  <c r="BM14" i="14"/>
  <c r="BM13" i="14"/>
  <c r="BM12" i="14"/>
  <c r="BM11" i="14"/>
  <c r="BM10" i="14"/>
  <c r="BM8" i="14"/>
  <c r="BM7" i="14"/>
  <c r="BM6" i="14"/>
  <c r="BJ24" i="14"/>
  <c r="BJ22" i="14"/>
  <c r="BJ21" i="14"/>
  <c r="BJ20" i="14"/>
  <c r="BJ19" i="14"/>
  <c r="BJ18" i="14"/>
  <c r="BJ17" i="14"/>
  <c r="BJ16" i="14"/>
  <c r="BJ15" i="14"/>
  <c r="BJ14" i="14"/>
  <c r="BJ13" i="14"/>
  <c r="BJ12" i="14"/>
  <c r="BJ11" i="14"/>
  <c r="BJ10" i="14"/>
  <c r="BJ9" i="14"/>
  <c r="BJ8" i="14"/>
  <c r="BJ7" i="14"/>
  <c r="BJ6" i="14"/>
  <c r="BG23" i="14"/>
  <c r="BG22" i="14"/>
  <c r="BG21" i="14"/>
  <c r="BG20" i="14"/>
  <c r="BG19" i="14"/>
  <c r="BG18" i="14"/>
  <c r="BG17" i="14"/>
  <c r="BG16" i="14"/>
  <c r="BG15" i="14"/>
  <c r="BG14" i="14"/>
  <c r="BG13" i="14"/>
  <c r="BG12" i="14"/>
  <c r="BG11" i="14"/>
  <c r="BG10" i="14"/>
  <c r="BG8" i="14"/>
  <c r="BG7" i="14"/>
  <c r="BG6" i="14"/>
  <c r="BD22" i="14"/>
  <c r="BD21" i="14"/>
  <c r="BD20" i="14"/>
  <c r="BD19" i="14"/>
  <c r="BD18" i="14"/>
  <c r="BD17" i="14"/>
  <c r="BD16" i="14"/>
  <c r="BD15" i="14"/>
  <c r="BD14" i="14"/>
  <c r="BD13" i="14"/>
  <c r="BD12" i="14"/>
  <c r="BD11" i="14"/>
  <c r="BD10" i="14"/>
  <c r="BD8" i="14"/>
  <c r="BD7" i="14"/>
  <c r="BD6" i="14"/>
  <c r="BA22" i="14"/>
  <c r="BA21" i="14"/>
  <c r="BA20" i="14"/>
  <c r="BA19" i="14"/>
  <c r="BA18" i="14"/>
  <c r="BA17" i="14"/>
  <c r="BA16" i="14"/>
  <c r="BA15" i="14"/>
  <c r="BA14" i="14"/>
  <c r="BA13" i="14"/>
  <c r="BA12" i="14"/>
  <c r="BA11" i="14"/>
  <c r="BA10" i="14"/>
  <c r="BA8" i="14"/>
  <c r="BA7" i="14"/>
  <c r="BA6" i="14"/>
  <c r="AX24" i="14"/>
  <c r="AX22" i="14"/>
  <c r="AX21" i="14"/>
  <c r="AX20" i="14"/>
  <c r="AX19" i="14"/>
  <c r="AX18" i="14"/>
  <c r="AX17" i="14"/>
  <c r="AX16" i="14"/>
  <c r="AX15" i="14"/>
  <c r="AX14" i="14"/>
  <c r="AX13" i="14"/>
  <c r="AX12" i="14"/>
  <c r="AX11" i="14"/>
  <c r="AX10" i="14"/>
  <c r="AX9" i="14"/>
  <c r="AX8" i="14"/>
  <c r="AX7" i="14"/>
  <c r="AX6" i="14"/>
  <c r="AU23" i="14"/>
  <c r="AU22" i="14"/>
  <c r="AU21" i="14"/>
  <c r="AU20" i="14"/>
  <c r="AU19" i="14"/>
  <c r="AU18" i="14"/>
  <c r="AU17" i="14"/>
  <c r="AU16" i="14"/>
  <c r="AU15" i="14"/>
  <c r="AU14" i="14"/>
  <c r="AU13" i="14"/>
  <c r="AU12" i="14"/>
  <c r="AU11" i="14"/>
  <c r="AU10" i="14"/>
  <c r="AU8" i="14"/>
  <c r="AU7" i="14"/>
  <c r="AU6" i="14"/>
  <c r="AR22" i="14"/>
  <c r="AR21" i="14"/>
  <c r="AR20" i="14"/>
  <c r="AR19" i="14"/>
  <c r="AR18" i="14"/>
  <c r="AR17" i="14"/>
  <c r="AR16" i="14"/>
  <c r="AR15" i="14"/>
  <c r="AR14" i="14"/>
  <c r="AR13" i="14"/>
  <c r="AR12" i="14"/>
  <c r="AR11" i="14"/>
  <c r="AR10" i="14"/>
  <c r="AR8" i="14"/>
  <c r="AR7" i="14"/>
  <c r="AR6" i="14"/>
  <c r="AO22" i="14"/>
  <c r="AO21" i="14"/>
  <c r="AO20" i="14"/>
  <c r="AO19" i="14"/>
  <c r="AO18" i="14"/>
  <c r="AO17" i="14"/>
  <c r="AO16" i="14"/>
  <c r="AO15" i="14"/>
  <c r="AO14" i="14"/>
  <c r="AO13" i="14"/>
  <c r="AO12" i="14"/>
  <c r="AO11" i="14"/>
  <c r="AO10" i="14"/>
  <c r="AO9" i="14"/>
  <c r="AO8" i="14"/>
  <c r="AO7" i="14"/>
  <c r="AO6" i="14"/>
  <c r="AL24" i="14"/>
  <c r="AL22" i="14"/>
  <c r="AL21" i="14"/>
  <c r="AL20" i="14"/>
  <c r="AL19" i="14"/>
  <c r="AL18" i="14"/>
  <c r="AL17" i="14"/>
  <c r="AL16" i="14"/>
  <c r="AL15" i="14"/>
  <c r="AL14" i="14"/>
  <c r="AL13" i="14"/>
  <c r="AL12" i="14"/>
  <c r="AL11" i="14"/>
  <c r="AL10" i="14"/>
  <c r="AL8" i="14"/>
  <c r="AL7" i="14"/>
  <c r="AL6" i="14"/>
  <c r="AI22" i="14"/>
  <c r="AI21" i="14"/>
  <c r="AI20" i="14"/>
  <c r="AI19" i="14"/>
  <c r="AI18" i="14"/>
  <c r="AI17" i="14"/>
  <c r="AI16" i="14"/>
  <c r="AI15" i="14"/>
  <c r="AI14" i="14"/>
  <c r="AI13" i="14"/>
  <c r="AI12" i="14"/>
  <c r="AI11" i="14"/>
  <c r="AI10" i="14"/>
  <c r="AI8" i="14"/>
  <c r="AI7" i="14"/>
  <c r="AI6" i="14"/>
  <c r="AF22" i="14"/>
  <c r="AF21" i="14"/>
  <c r="AF20" i="14"/>
  <c r="AF19" i="14"/>
  <c r="AF18" i="14"/>
  <c r="AF17" i="14"/>
  <c r="AF16" i="14"/>
  <c r="AF15" i="14"/>
  <c r="AF14" i="14"/>
  <c r="AF13" i="14"/>
  <c r="AF12" i="14"/>
  <c r="AF11" i="14"/>
  <c r="AF10" i="14"/>
  <c r="AF8" i="14"/>
  <c r="AF7" i="14"/>
  <c r="AF6" i="14"/>
  <c r="AC22" i="14"/>
  <c r="AC21" i="14"/>
  <c r="AC20" i="14"/>
  <c r="AC19" i="14"/>
  <c r="AC18" i="14"/>
  <c r="AC17" i="14"/>
  <c r="AC16" i="14"/>
  <c r="AC15" i="14"/>
  <c r="AC14" i="14"/>
  <c r="AC13" i="14"/>
  <c r="AC12" i="14"/>
  <c r="AC11" i="14"/>
  <c r="AC10" i="14"/>
  <c r="AC9" i="14"/>
  <c r="AC8" i="14"/>
  <c r="AC7" i="14"/>
  <c r="AC6" i="14"/>
  <c r="Z22" i="14"/>
  <c r="Z21" i="14"/>
  <c r="Z20" i="14"/>
  <c r="Z19" i="14"/>
  <c r="Z18" i="14"/>
  <c r="Z17" i="14"/>
  <c r="Z16" i="14"/>
  <c r="Z15" i="14"/>
  <c r="Z14" i="14"/>
  <c r="Z13" i="14"/>
  <c r="Z12" i="14"/>
  <c r="Z11" i="14"/>
  <c r="Z10" i="14"/>
  <c r="Z8" i="14"/>
  <c r="Z7" i="14"/>
  <c r="Z6" i="14"/>
  <c r="CV23" i="14"/>
  <c r="CW23" i="14" s="1"/>
  <c r="CS24" i="14"/>
  <c r="CS23" i="14"/>
  <c r="CT23" i="14" s="1"/>
  <c r="CP23" i="14"/>
  <c r="CM23" i="14"/>
  <c r="CN23" i="14" s="1"/>
  <c r="CJ23" i="14"/>
  <c r="CK23" i="14" s="1"/>
  <c r="CG24" i="14"/>
  <c r="CG23" i="14"/>
  <c r="CH23" i="14" s="1"/>
  <c r="CD23" i="14"/>
  <c r="CA23" i="14"/>
  <c r="CB23" i="14" s="1"/>
  <c r="BX23" i="14"/>
  <c r="BY23" i="14" s="1"/>
  <c r="BU24" i="14"/>
  <c r="BU23" i="14"/>
  <c r="BV23" i="14" s="1"/>
  <c r="BR23" i="14"/>
  <c r="BO23" i="14"/>
  <c r="BP23" i="14" s="1"/>
  <c r="BL23" i="14"/>
  <c r="BM23" i="14" s="1"/>
  <c r="BI24" i="14"/>
  <c r="BI23" i="14"/>
  <c r="BJ23" i="14" s="1"/>
  <c r="BF23" i="14"/>
  <c r="BC23" i="14"/>
  <c r="BD23" i="14" s="1"/>
  <c r="AZ23" i="14"/>
  <c r="BA23" i="14" s="1"/>
  <c r="AW24" i="14"/>
  <c r="AW23" i="14"/>
  <c r="AX23" i="14" s="1"/>
  <c r="AT23" i="14"/>
  <c r="AQ23" i="14"/>
  <c r="AR23" i="14" s="1"/>
  <c r="AN23" i="14"/>
  <c r="AO23" i="14" s="1"/>
  <c r="AK24" i="14"/>
  <c r="AK23" i="14"/>
  <c r="AL23" i="14" s="1"/>
  <c r="AH23" i="14"/>
  <c r="AI23" i="14" s="1"/>
  <c r="AE23" i="14"/>
  <c r="AF23" i="14" s="1"/>
  <c r="AB24" i="14"/>
  <c r="AC24" i="14" s="1"/>
  <c r="AB23" i="14"/>
  <c r="AC23" i="14" s="1"/>
  <c r="Y23" i="14"/>
  <c r="Z23" i="14" s="1"/>
  <c r="CV9" i="14"/>
  <c r="CV24" i="14" s="1"/>
  <c r="CW24" i="14" s="1"/>
  <c r="CS9" i="14"/>
  <c r="CP9" i="14"/>
  <c r="CP24" i="14" s="1"/>
  <c r="CQ24" i="14" s="1"/>
  <c r="CM9" i="14"/>
  <c r="CN9" i="14" s="1"/>
  <c r="CJ9" i="14"/>
  <c r="CJ24" i="14" s="1"/>
  <c r="CK24" i="14" s="1"/>
  <c r="CG9" i="14"/>
  <c r="CD9" i="14"/>
  <c r="CD24" i="14" s="1"/>
  <c r="CE24" i="14" s="1"/>
  <c r="CA9" i="14"/>
  <c r="CB9" i="14" s="1"/>
  <c r="BX9" i="14"/>
  <c r="BX24" i="14" s="1"/>
  <c r="BY24" i="14" s="1"/>
  <c r="BU9" i="14"/>
  <c r="BR9" i="14"/>
  <c r="BR24" i="14" s="1"/>
  <c r="BS24" i="14" s="1"/>
  <c r="BO9" i="14"/>
  <c r="BP9" i="14" s="1"/>
  <c r="BL9" i="14"/>
  <c r="BL24" i="14" s="1"/>
  <c r="BM24" i="14" s="1"/>
  <c r="BI9" i="14"/>
  <c r="BF9" i="14"/>
  <c r="BF24" i="14" s="1"/>
  <c r="BG24" i="14" s="1"/>
  <c r="BC9" i="14"/>
  <c r="BD9" i="14" s="1"/>
  <c r="AZ9" i="14"/>
  <c r="AZ24" i="14" s="1"/>
  <c r="BA24" i="14" s="1"/>
  <c r="AW9" i="14"/>
  <c r="AT9" i="14"/>
  <c r="AT24" i="14" s="1"/>
  <c r="AU24" i="14" s="1"/>
  <c r="AQ9" i="14"/>
  <c r="AR9" i="14" s="1"/>
  <c r="AN9" i="14"/>
  <c r="AN24" i="14" s="1"/>
  <c r="AO24" i="14" s="1"/>
  <c r="AK9" i="14"/>
  <c r="AL9" i="14" s="1"/>
  <c r="AH9" i="14"/>
  <c r="AI9" i="14" s="1"/>
  <c r="AE9" i="14"/>
  <c r="AF9" i="14" s="1"/>
  <c r="AB9" i="14"/>
  <c r="Y9" i="14"/>
  <c r="Y24" i="14" s="1"/>
  <c r="Z24" i="14" s="1"/>
  <c r="V22" i="14"/>
  <c r="W22" i="14" s="1"/>
  <c r="V21" i="14"/>
  <c r="V23" i="14" s="1"/>
  <c r="W23" i="14" s="1"/>
  <c r="V20" i="14"/>
  <c r="W20" i="14" s="1"/>
  <c r="V19" i="14"/>
  <c r="W19" i="14" s="1"/>
  <c r="V18" i="14"/>
  <c r="W18" i="14" s="1"/>
  <c r="V17" i="14"/>
  <c r="W17" i="14" s="1"/>
  <c r="V16" i="14"/>
  <c r="W16" i="14" s="1"/>
  <c r="V15" i="14"/>
  <c r="W15" i="14" s="1"/>
  <c r="V14" i="14"/>
  <c r="W14" i="14" s="1"/>
  <c r="V13" i="14"/>
  <c r="W13" i="14" s="1"/>
  <c r="V12" i="14"/>
  <c r="W12" i="14" s="1"/>
  <c r="V11" i="14"/>
  <c r="W11" i="14" s="1"/>
  <c r="V10" i="14"/>
  <c r="W10" i="14" s="1"/>
  <c r="V8" i="14"/>
  <c r="W8" i="14" s="1"/>
  <c r="V7" i="14"/>
  <c r="W7" i="14" s="1"/>
  <c r="V6" i="14"/>
  <c r="W6" i="14" s="1"/>
  <c r="T24" i="14"/>
  <c r="T23" i="14"/>
  <c r="T22" i="14"/>
  <c r="T21" i="14"/>
  <c r="T20" i="14"/>
  <c r="T19" i="14"/>
  <c r="T18" i="14"/>
  <c r="T17" i="14"/>
  <c r="T16" i="14"/>
  <c r="T15" i="14"/>
  <c r="T14" i="14"/>
  <c r="T13" i="14"/>
  <c r="T12" i="14"/>
  <c r="T11" i="14"/>
  <c r="T10" i="14"/>
  <c r="T9" i="14"/>
  <c r="T8" i="14"/>
  <c r="T7" i="14"/>
  <c r="T6" i="14"/>
  <c r="Q24" i="14"/>
  <c r="Q23" i="14"/>
  <c r="Q22" i="14"/>
  <c r="Q21" i="14"/>
  <c r="Q20" i="14"/>
  <c r="Q19" i="14"/>
  <c r="Q18" i="14"/>
  <c r="Q17" i="14"/>
  <c r="Q16" i="14"/>
  <c r="Q15" i="14"/>
  <c r="Q14" i="14"/>
  <c r="Q13" i="14"/>
  <c r="Q12" i="14"/>
  <c r="Q11" i="14"/>
  <c r="Q10" i="14"/>
  <c r="Q9" i="14"/>
  <c r="Q8" i="14"/>
  <c r="Q7" i="14"/>
  <c r="Q6" i="14"/>
  <c r="S23" i="14"/>
  <c r="P23" i="14"/>
  <c r="S9" i="14"/>
  <c r="P9" i="14"/>
  <c r="N22" i="14"/>
  <c r="N21" i="14"/>
  <c r="N20" i="14"/>
  <c r="N19" i="14"/>
  <c r="N18" i="14"/>
  <c r="N17" i="14"/>
  <c r="N16" i="14"/>
  <c r="N15" i="14"/>
  <c r="N14" i="14"/>
  <c r="N13" i="14"/>
  <c r="N12" i="14"/>
  <c r="N11" i="14"/>
  <c r="N10" i="14"/>
  <c r="N9" i="14"/>
  <c r="N8" i="14"/>
  <c r="N7" i="14"/>
  <c r="N6" i="14"/>
  <c r="K22" i="14"/>
  <c r="K21" i="14"/>
  <c r="K20" i="14"/>
  <c r="K19" i="14"/>
  <c r="K18" i="14"/>
  <c r="K17" i="14"/>
  <c r="K16" i="14"/>
  <c r="K15" i="14"/>
  <c r="K14" i="14"/>
  <c r="K13" i="14"/>
  <c r="K12" i="14"/>
  <c r="K11" i="14"/>
  <c r="K10" i="14"/>
  <c r="K9" i="14"/>
  <c r="K8" i="14"/>
  <c r="K7" i="14"/>
  <c r="K6" i="14"/>
  <c r="H23" i="14"/>
  <c r="H22" i="14"/>
  <c r="H21" i="14"/>
  <c r="H20" i="14"/>
  <c r="H19" i="14"/>
  <c r="H18" i="14"/>
  <c r="H17" i="14"/>
  <c r="H16" i="14"/>
  <c r="H15" i="14"/>
  <c r="H14" i="14"/>
  <c r="H13" i="14"/>
  <c r="H12" i="14"/>
  <c r="H11" i="14"/>
  <c r="H10" i="14"/>
  <c r="H8" i="14"/>
  <c r="H7" i="14"/>
  <c r="H6" i="14"/>
  <c r="M24" i="14"/>
  <c r="N24" i="14" s="1"/>
  <c r="M23" i="14"/>
  <c r="N23" i="14" s="1"/>
  <c r="J23" i="14"/>
  <c r="K23" i="14" s="1"/>
  <c r="G23" i="14"/>
  <c r="M9" i="14"/>
  <c r="J9" i="14"/>
  <c r="J24" i="14" s="1"/>
  <c r="K24" i="14" s="1"/>
  <c r="G9" i="14"/>
  <c r="H9" i="14" s="1"/>
  <c r="F24" i="14"/>
  <c r="D24" i="14"/>
  <c r="B24" i="14"/>
  <c r="E23" i="14"/>
  <c r="F23" i="14" s="1"/>
  <c r="C23" i="14"/>
  <c r="F22" i="14"/>
  <c r="F21" i="14"/>
  <c r="F20" i="14"/>
  <c r="F19" i="14"/>
  <c r="F18" i="14"/>
  <c r="F17" i="14"/>
  <c r="F16" i="14"/>
  <c r="F15" i="14"/>
  <c r="F14" i="14"/>
  <c r="F13" i="14"/>
  <c r="F12" i="14"/>
  <c r="F11" i="14"/>
  <c r="F10" i="14"/>
  <c r="F8" i="14"/>
  <c r="F7" i="14"/>
  <c r="F6" i="14"/>
  <c r="E9" i="14"/>
  <c r="E24" i="14" s="1"/>
  <c r="C9" i="14"/>
  <c r="C24" i="14" s="1"/>
  <c r="B9" i="14"/>
  <c r="D20" i="14"/>
  <c r="D19" i="14"/>
  <c r="D18" i="14"/>
  <c r="D17" i="14"/>
  <c r="D16" i="14"/>
  <c r="D15" i="14"/>
  <c r="D14" i="14"/>
  <c r="D13" i="14"/>
  <c r="D12" i="14"/>
  <c r="D11" i="14"/>
  <c r="D10" i="14"/>
  <c r="D8" i="14"/>
  <c r="D7" i="14"/>
  <c r="D6" i="14"/>
  <c r="A29" i="12"/>
  <c r="A28" i="12"/>
  <c r="CB29" i="13"/>
  <c r="CB28" i="13"/>
  <c r="CB27" i="13"/>
  <c r="CB26" i="13"/>
  <c r="CB25" i="13"/>
  <c r="CB24" i="13"/>
  <c r="CB23" i="13"/>
  <c r="CB22" i="13"/>
  <c r="CB21" i="13"/>
  <c r="CB19" i="13"/>
  <c r="CB18" i="13"/>
  <c r="CB17" i="13"/>
  <c r="CB15" i="13"/>
  <c r="CB14" i="13"/>
  <c r="CB12" i="13"/>
  <c r="CB11" i="13"/>
  <c r="CB10" i="13"/>
  <c r="CB9" i="13"/>
  <c r="CB8" i="13"/>
  <c r="CB7" i="13"/>
  <c r="CB6" i="13"/>
  <c r="BY29" i="13"/>
  <c r="BY28" i="13"/>
  <c r="BY27" i="13"/>
  <c r="BY26" i="13"/>
  <c r="BY25" i="13"/>
  <c r="BY24" i="13"/>
  <c r="BY23" i="13"/>
  <c r="BY22" i="13"/>
  <c r="BY21" i="13"/>
  <c r="BY19" i="13"/>
  <c r="BY18" i="13"/>
  <c r="BY17" i="13"/>
  <c r="BY16" i="13"/>
  <c r="BY15" i="13"/>
  <c r="BY14" i="13"/>
  <c r="BY13" i="13"/>
  <c r="BY12" i="13"/>
  <c r="BY11" i="13"/>
  <c r="BY10" i="13"/>
  <c r="BY9" i="13"/>
  <c r="BY8" i="13"/>
  <c r="BY7" i="13"/>
  <c r="BY6" i="13"/>
  <c r="BV29" i="13"/>
  <c r="BV28" i="13"/>
  <c r="BV27" i="13"/>
  <c r="BV26" i="13"/>
  <c r="BV25" i="13"/>
  <c r="BV24" i="13"/>
  <c r="BV23" i="13"/>
  <c r="BV22" i="13"/>
  <c r="BV21" i="13"/>
  <c r="BV19" i="13"/>
  <c r="BV18" i="13"/>
  <c r="BV17" i="13"/>
  <c r="BV15" i="13"/>
  <c r="BV14" i="13"/>
  <c r="BV13" i="13"/>
  <c r="BV12" i="13"/>
  <c r="BV11" i="13"/>
  <c r="BV10" i="13"/>
  <c r="BV9" i="13"/>
  <c r="BV8" i="13"/>
  <c r="BV7" i="13"/>
  <c r="BV6" i="13"/>
  <c r="BS29" i="13"/>
  <c r="BS28" i="13"/>
  <c r="BS27" i="13"/>
  <c r="BS26" i="13"/>
  <c r="BS25" i="13"/>
  <c r="BS24" i="13"/>
  <c r="BS23" i="13"/>
  <c r="BS22" i="13"/>
  <c r="BS21" i="13"/>
  <c r="BS19" i="13"/>
  <c r="BS18" i="13"/>
  <c r="BS17" i="13"/>
  <c r="BS15" i="13"/>
  <c r="BS14" i="13"/>
  <c r="BS12" i="13"/>
  <c r="BS11" i="13"/>
  <c r="BS10" i="13"/>
  <c r="BS9" i="13"/>
  <c r="BS8" i="13"/>
  <c r="BS7" i="13"/>
  <c r="BS6" i="13"/>
  <c r="BP29" i="13"/>
  <c r="BP28" i="13"/>
  <c r="BP27" i="13"/>
  <c r="BP26" i="13"/>
  <c r="BP25" i="13"/>
  <c r="BP24" i="13"/>
  <c r="BP23" i="13"/>
  <c r="BP22" i="13"/>
  <c r="BP21" i="13"/>
  <c r="BP19" i="13"/>
  <c r="BP18" i="13"/>
  <c r="BP17" i="13"/>
  <c r="BP15" i="13"/>
  <c r="BP14" i="13"/>
  <c r="BP12" i="13"/>
  <c r="BP11" i="13"/>
  <c r="BP10" i="13"/>
  <c r="BP9" i="13"/>
  <c r="BP8" i="13"/>
  <c r="BP7" i="13"/>
  <c r="BP6" i="13"/>
  <c r="BM29" i="13"/>
  <c r="BM28" i="13"/>
  <c r="BM27" i="13"/>
  <c r="BM26" i="13"/>
  <c r="BM25" i="13"/>
  <c r="BM24" i="13"/>
  <c r="BM23" i="13"/>
  <c r="BM22" i="13"/>
  <c r="BM21" i="13"/>
  <c r="BM20" i="13"/>
  <c r="BM19" i="13"/>
  <c r="BM18" i="13"/>
  <c r="BM17" i="13"/>
  <c r="BM16" i="13"/>
  <c r="BM15" i="13"/>
  <c r="BM14" i="13"/>
  <c r="BM12" i="13"/>
  <c r="BM11" i="13"/>
  <c r="BM10" i="13"/>
  <c r="BM9" i="13"/>
  <c r="BM8" i="13"/>
  <c r="BM7" i="13"/>
  <c r="BM6" i="13"/>
  <c r="BJ29" i="13"/>
  <c r="BJ28" i="13"/>
  <c r="BJ27" i="13"/>
  <c r="BJ26" i="13"/>
  <c r="BJ25" i="13"/>
  <c r="BJ24" i="13"/>
  <c r="BJ23" i="13"/>
  <c r="BJ22" i="13"/>
  <c r="BJ21" i="13"/>
  <c r="BJ19" i="13"/>
  <c r="BJ18" i="13"/>
  <c r="BJ17" i="13"/>
  <c r="BJ15" i="13"/>
  <c r="BJ14" i="13"/>
  <c r="BJ13" i="13"/>
  <c r="BJ12" i="13"/>
  <c r="BJ11" i="13"/>
  <c r="BJ10" i="13"/>
  <c r="BJ9" i="13"/>
  <c r="BJ8" i="13"/>
  <c r="BJ7" i="13"/>
  <c r="BJ6" i="13"/>
  <c r="BG29" i="13"/>
  <c r="BG28" i="13"/>
  <c r="BG27" i="13"/>
  <c r="BG26" i="13"/>
  <c r="BG25" i="13"/>
  <c r="BG24" i="13"/>
  <c r="BG23" i="13"/>
  <c r="BG22" i="13"/>
  <c r="BG21" i="13"/>
  <c r="BG19" i="13"/>
  <c r="BG18" i="13"/>
  <c r="BG17" i="13"/>
  <c r="BG15" i="13"/>
  <c r="BG14" i="13"/>
  <c r="BG12" i="13"/>
  <c r="BG11" i="13"/>
  <c r="BG10" i="13"/>
  <c r="BG9" i="13"/>
  <c r="BG8" i="13"/>
  <c r="BG7" i="13"/>
  <c r="BG6" i="13"/>
  <c r="BD29" i="13"/>
  <c r="BD28" i="13"/>
  <c r="BD27" i="13"/>
  <c r="BD26" i="13"/>
  <c r="BD25" i="13"/>
  <c r="BD24" i="13"/>
  <c r="BD23" i="13"/>
  <c r="BD22" i="13"/>
  <c r="BD21" i="13"/>
  <c r="BD19" i="13"/>
  <c r="BD18" i="13"/>
  <c r="BD17" i="13"/>
  <c r="BD15" i="13"/>
  <c r="BD14" i="13"/>
  <c r="BD12" i="13"/>
  <c r="BD11" i="13"/>
  <c r="BD10" i="13"/>
  <c r="BD9" i="13"/>
  <c r="BD8" i="13"/>
  <c r="BD7" i="13"/>
  <c r="BD6" i="13"/>
  <c r="BA29" i="13"/>
  <c r="BA28" i="13"/>
  <c r="BA27" i="13"/>
  <c r="BA26" i="13"/>
  <c r="BA25" i="13"/>
  <c r="BA24" i="13"/>
  <c r="BA23" i="13"/>
  <c r="BA22" i="13"/>
  <c r="BA21" i="13"/>
  <c r="BA20" i="13"/>
  <c r="BA19" i="13"/>
  <c r="BA18" i="13"/>
  <c r="BA17" i="13"/>
  <c r="BA16" i="13"/>
  <c r="BA15" i="13"/>
  <c r="BA14" i="13"/>
  <c r="BA12" i="13"/>
  <c r="BA11" i="13"/>
  <c r="BA10" i="13"/>
  <c r="BA9" i="13"/>
  <c r="BA8" i="13"/>
  <c r="BA7" i="13"/>
  <c r="BA6" i="13"/>
  <c r="AX29" i="13"/>
  <c r="AX28" i="13"/>
  <c r="AX27" i="13"/>
  <c r="AX26" i="13"/>
  <c r="AX25" i="13"/>
  <c r="AX24" i="13"/>
  <c r="AX23" i="13"/>
  <c r="AX22" i="13"/>
  <c r="AX21" i="13"/>
  <c r="AX19" i="13"/>
  <c r="AX18" i="13"/>
  <c r="AX17" i="13"/>
  <c r="AX15" i="13"/>
  <c r="AX14" i="13"/>
  <c r="AX12" i="13"/>
  <c r="AX11" i="13"/>
  <c r="AX10" i="13"/>
  <c r="AX9" i="13"/>
  <c r="AX8" i="13"/>
  <c r="AX7" i="13"/>
  <c r="AX6" i="13"/>
  <c r="AU29" i="13"/>
  <c r="AU28" i="13"/>
  <c r="AU27" i="13"/>
  <c r="AU26" i="13"/>
  <c r="AU25" i="13"/>
  <c r="AU24" i="13"/>
  <c r="AU23" i="13"/>
  <c r="AU22" i="13"/>
  <c r="AU21" i="13"/>
  <c r="AU19" i="13"/>
  <c r="AU18" i="13"/>
  <c r="AU17" i="13"/>
  <c r="AU15" i="13"/>
  <c r="AU14" i="13"/>
  <c r="AU12" i="13"/>
  <c r="AU11" i="13"/>
  <c r="AU10" i="13"/>
  <c r="AU9" i="13"/>
  <c r="AU8" i="13"/>
  <c r="AU7" i="13"/>
  <c r="AU6" i="13"/>
  <c r="AT13" i="13"/>
  <c r="AU13" i="13" s="1"/>
  <c r="AT16" i="13"/>
  <c r="AU16" i="13" s="1"/>
  <c r="AT20" i="13"/>
  <c r="AU20" i="13" s="1"/>
  <c r="AT30" i="13"/>
  <c r="AU30" i="13" s="1"/>
  <c r="Y27" i="13"/>
  <c r="Z27" i="13" s="1"/>
  <c r="Y23" i="13"/>
  <c r="Z23" i="13" s="1"/>
  <c r="Y19" i="13"/>
  <c r="Y11" i="13"/>
  <c r="Z11" i="13" s="1"/>
  <c r="Y7" i="13"/>
  <c r="Z7" i="13" s="1"/>
  <c r="AR29" i="13"/>
  <c r="AR28" i="13"/>
  <c r="AR27" i="13"/>
  <c r="AR26" i="13"/>
  <c r="AR25" i="13"/>
  <c r="AR24" i="13"/>
  <c r="AR23" i="13"/>
  <c r="AR22" i="13"/>
  <c r="AR21" i="13"/>
  <c r="AR20" i="13"/>
  <c r="AR19" i="13"/>
  <c r="AR18" i="13"/>
  <c r="AR17" i="13"/>
  <c r="AR15" i="13"/>
  <c r="AR14" i="13"/>
  <c r="AR13" i="13"/>
  <c r="AR12" i="13"/>
  <c r="AR11" i="13"/>
  <c r="AR10" i="13"/>
  <c r="AR9" i="13"/>
  <c r="AR8" i="13"/>
  <c r="AR7" i="13"/>
  <c r="AR6" i="13"/>
  <c r="AO29" i="13"/>
  <c r="AO28" i="13"/>
  <c r="AO27" i="13"/>
  <c r="AO26" i="13"/>
  <c r="AO25" i="13"/>
  <c r="AO24" i="13"/>
  <c r="AO23" i="13"/>
  <c r="AO22" i="13"/>
  <c r="AO21" i="13"/>
  <c r="AO19" i="13"/>
  <c r="AO18" i="13"/>
  <c r="AO17" i="13"/>
  <c r="AO15" i="13"/>
  <c r="AO14" i="13"/>
  <c r="AO13" i="13"/>
  <c r="AO12" i="13"/>
  <c r="AO11" i="13"/>
  <c r="AO10" i="13"/>
  <c r="AO9" i="13"/>
  <c r="AO8" i="13"/>
  <c r="AO7" i="13"/>
  <c r="AO6" i="13"/>
  <c r="AL29" i="13"/>
  <c r="AL28" i="13"/>
  <c r="AL27" i="13"/>
  <c r="AL26" i="13"/>
  <c r="AL25" i="13"/>
  <c r="AL24" i="13"/>
  <c r="AL23" i="13"/>
  <c r="AL22" i="13"/>
  <c r="AL21" i="13"/>
  <c r="AL19" i="13"/>
  <c r="AL18" i="13"/>
  <c r="AL17" i="13"/>
  <c r="AL15" i="13"/>
  <c r="AL14" i="13"/>
  <c r="AL12" i="13"/>
  <c r="AL11" i="13"/>
  <c r="AL10" i="13"/>
  <c r="AL9" i="13"/>
  <c r="AL8" i="13"/>
  <c r="AL7" i="13"/>
  <c r="AL6" i="13"/>
  <c r="AI29" i="13"/>
  <c r="AI28" i="13"/>
  <c r="AI27" i="13"/>
  <c r="AI26" i="13"/>
  <c r="AI25" i="13"/>
  <c r="AI24" i="13"/>
  <c r="AI23" i="13"/>
  <c r="AI22" i="13"/>
  <c r="AI21" i="13"/>
  <c r="AI19" i="13"/>
  <c r="AI18" i="13"/>
  <c r="AI17" i="13"/>
  <c r="AI15" i="13"/>
  <c r="AI14" i="13"/>
  <c r="AI12" i="13"/>
  <c r="AI11" i="13"/>
  <c r="AI10" i="13"/>
  <c r="AI9" i="13"/>
  <c r="AI8" i="13"/>
  <c r="AI7" i="13"/>
  <c r="AI6" i="13"/>
  <c r="AF29" i="13"/>
  <c r="AF28" i="13"/>
  <c r="AF27" i="13"/>
  <c r="AF26" i="13"/>
  <c r="AF25" i="13"/>
  <c r="AF24" i="13"/>
  <c r="AF23" i="13"/>
  <c r="AF22" i="13"/>
  <c r="AF21" i="13"/>
  <c r="AF19" i="13"/>
  <c r="AF18" i="13"/>
  <c r="AF17" i="13"/>
  <c r="AF16" i="13"/>
  <c r="AF15" i="13"/>
  <c r="AF14" i="13"/>
  <c r="AF13" i="13"/>
  <c r="AF12" i="13"/>
  <c r="AF11" i="13"/>
  <c r="AF10" i="13"/>
  <c r="AF9" i="13"/>
  <c r="AF8" i="13"/>
  <c r="AF7" i="13"/>
  <c r="AF6" i="13"/>
  <c r="AC29" i="13"/>
  <c r="AC28" i="13"/>
  <c r="AC27" i="13"/>
  <c r="AC26" i="13"/>
  <c r="AC25" i="13"/>
  <c r="AC24" i="13"/>
  <c r="AC23" i="13"/>
  <c r="AC22" i="13"/>
  <c r="AC21" i="13"/>
  <c r="AC19" i="13"/>
  <c r="AC18" i="13"/>
  <c r="AC17" i="13"/>
  <c r="AC15" i="13"/>
  <c r="AC14" i="13"/>
  <c r="AC13" i="13"/>
  <c r="AC12" i="13"/>
  <c r="AC11" i="13"/>
  <c r="AC10" i="13"/>
  <c r="AC9" i="13"/>
  <c r="AC8" i="13"/>
  <c r="AC7" i="13"/>
  <c r="AC6" i="13"/>
  <c r="BC30" i="13"/>
  <c r="BD30" i="13" s="1"/>
  <c r="CA20" i="13"/>
  <c r="CB20" i="13" s="1"/>
  <c r="BX20" i="13"/>
  <c r="BX30" i="13" s="1"/>
  <c r="BY30" i="13" s="1"/>
  <c r="BU20" i="13"/>
  <c r="BV20" i="13" s="1"/>
  <c r="BR20" i="13"/>
  <c r="BS20" i="13" s="1"/>
  <c r="BO20" i="13"/>
  <c r="BP20" i="13" s="1"/>
  <c r="BL20" i="13"/>
  <c r="BL30" i="13" s="1"/>
  <c r="BM30" i="13" s="1"/>
  <c r="BI20" i="13"/>
  <c r="BJ20" i="13" s="1"/>
  <c r="BF20" i="13"/>
  <c r="BG20" i="13" s="1"/>
  <c r="BC20" i="13"/>
  <c r="BD20" i="13" s="1"/>
  <c r="AZ20" i="13"/>
  <c r="AZ30" i="13" s="1"/>
  <c r="BA30" i="13" s="1"/>
  <c r="AW20" i="13"/>
  <c r="AX20" i="13" s="1"/>
  <c r="AQ20" i="13"/>
  <c r="AQ30" i="13" s="1"/>
  <c r="AR30" i="13" s="1"/>
  <c r="AN20" i="13"/>
  <c r="AO20" i="13" s="1"/>
  <c r="AK20" i="13"/>
  <c r="AL20" i="13" s="1"/>
  <c r="AH20" i="13"/>
  <c r="AI20" i="13" s="1"/>
  <c r="AE20" i="13"/>
  <c r="AF20" i="13" s="1"/>
  <c r="AB20" i="13"/>
  <c r="AC20" i="13" s="1"/>
  <c r="CA16" i="13"/>
  <c r="CA30" i="13" s="1"/>
  <c r="CB30" i="13" s="1"/>
  <c r="BX16" i="13"/>
  <c r="BU16" i="13"/>
  <c r="BV16" i="13" s="1"/>
  <c r="BR16" i="13"/>
  <c r="BS16" i="13" s="1"/>
  <c r="BO16" i="13"/>
  <c r="BP16" i="13" s="1"/>
  <c r="BL16" i="13"/>
  <c r="BI16" i="13"/>
  <c r="BJ16" i="13" s="1"/>
  <c r="BF16" i="13"/>
  <c r="BG16" i="13" s="1"/>
  <c r="BC16" i="13"/>
  <c r="BD16" i="13" s="1"/>
  <c r="AZ16" i="13"/>
  <c r="AW16" i="13"/>
  <c r="AX16" i="13" s="1"/>
  <c r="AQ16" i="13"/>
  <c r="AR16" i="13" s="1"/>
  <c r="AN16" i="13"/>
  <c r="AO16" i="13" s="1"/>
  <c r="AK16" i="13"/>
  <c r="AL16" i="13" s="1"/>
  <c r="AH16" i="13"/>
  <c r="AI16" i="13" s="1"/>
  <c r="AE16" i="13"/>
  <c r="AB16" i="13"/>
  <c r="AC16" i="13" s="1"/>
  <c r="CA13" i="13"/>
  <c r="CB13" i="13" s="1"/>
  <c r="BX13" i="13"/>
  <c r="BU13" i="13"/>
  <c r="BR13" i="13"/>
  <c r="BS13" i="13" s="1"/>
  <c r="BO13" i="13"/>
  <c r="BP13" i="13" s="1"/>
  <c r="BL13" i="13"/>
  <c r="BM13" i="13" s="1"/>
  <c r="BI13" i="13"/>
  <c r="BF13" i="13"/>
  <c r="BG13" i="13" s="1"/>
  <c r="BC13" i="13"/>
  <c r="BD13" i="13" s="1"/>
  <c r="AZ13" i="13"/>
  <c r="BA13" i="13" s="1"/>
  <c r="AW13" i="13"/>
  <c r="AX13" i="13" s="1"/>
  <c r="AQ13" i="13"/>
  <c r="AN13" i="13"/>
  <c r="AK13" i="13"/>
  <c r="AL13" i="13" s="1"/>
  <c r="AH13" i="13"/>
  <c r="AI13" i="13" s="1"/>
  <c r="AE13" i="13"/>
  <c r="AB13" i="13"/>
  <c r="Y29" i="13"/>
  <c r="Z29" i="13" s="1"/>
  <c r="Y28" i="13"/>
  <c r="Z28" i="13" s="1"/>
  <c r="Y26" i="13"/>
  <c r="Z26" i="13" s="1"/>
  <c r="Y25" i="13"/>
  <c r="Z25" i="13" s="1"/>
  <c r="Y24" i="13"/>
  <c r="Z24" i="13" s="1"/>
  <c r="Y22" i="13"/>
  <c r="Z22" i="13" s="1"/>
  <c r="Y21" i="13"/>
  <c r="Z21" i="13" s="1"/>
  <c r="Y18" i="13"/>
  <c r="Z18" i="13" s="1"/>
  <c r="Y17" i="13"/>
  <c r="Z17" i="13" s="1"/>
  <c r="Y15" i="13"/>
  <c r="Z15" i="13" s="1"/>
  <c r="Y14" i="13"/>
  <c r="Z14" i="13" s="1"/>
  <c r="Y12" i="13"/>
  <c r="Z12" i="13" s="1"/>
  <c r="Y10" i="13"/>
  <c r="Z10" i="13" s="1"/>
  <c r="Y9" i="13"/>
  <c r="Z9" i="13" s="1"/>
  <c r="Y8" i="13"/>
  <c r="Z8" i="13" s="1"/>
  <c r="Y6" i="13"/>
  <c r="Z6" i="13" s="1"/>
  <c r="V20" i="13"/>
  <c r="V30" i="13" s="1"/>
  <c r="S20" i="13"/>
  <c r="V16" i="13"/>
  <c r="S16" i="13"/>
  <c r="S30" i="13" s="1"/>
  <c r="V13" i="13"/>
  <c r="S13" i="13"/>
  <c r="W29" i="13"/>
  <c r="W28" i="13"/>
  <c r="W27" i="13"/>
  <c r="W26" i="13"/>
  <c r="W25" i="13"/>
  <c r="W24" i="13"/>
  <c r="W23" i="13"/>
  <c r="W22" i="13"/>
  <c r="W21" i="13"/>
  <c r="W19" i="13"/>
  <c r="W18" i="13"/>
  <c r="W17" i="13"/>
  <c r="W15" i="13"/>
  <c r="W14" i="13"/>
  <c r="W12" i="13"/>
  <c r="W11" i="13"/>
  <c r="W10" i="13"/>
  <c r="W9" i="13"/>
  <c r="W8" i="13"/>
  <c r="W7" i="13"/>
  <c r="W6" i="13"/>
  <c r="T29" i="13"/>
  <c r="T28" i="13"/>
  <c r="T27" i="13"/>
  <c r="T26" i="13"/>
  <c r="T25" i="13"/>
  <c r="T24" i="13"/>
  <c r="T23" i="13"/>
  <c r="T22" i="13"/>
  <c r="T21" i="13"/>
  <c r="T19" i="13"/>
  <c r="T18" i="13"/>
  <c r="T17" i="13"/>
  <c r="T15" i="13"/>
  <c r="T14" i="13"/>
  <c r="T12" i="13"/>
  <c r="T11" i="13"/>
  <c r="T10" i="13"/>
  <c r="T9" i="13"/>
  <c r="T8" i="13"/>
  <c r="T7" i="13"/>
  <c r="T6" i="13"/>
  <c r="P20" i="13"/>
  <c r="P16" i="13"/>
  <c r="P13" i="13"/>
  <c r="Q29" i="13"/>
  <c r="Q28" i="13"/>
  <c r="Q27" i="13"/>
  <c r="Q26" i="13"/>
  <c r="Q25" i="13"/>
  <c r="Q24" i="13"/>
  <c r="Q23" i="13"/>
  <c r="Q22" i="13"/>
  <c r="Q21" i="13"/>
  <c r="Q19" i="13"/>
  <c r="Q18" i="13"/>
  <c r="Q17" i="13"/>
  <c r="Q15" i="13"/>
  <c r="Q14" i="13"/>
  <c r="Q12" i="13"/>
  <c r="Q11" i="13"/>
  <c r="Q10" i="13"/>
  <c r="Q9" i="13"/>
  <c r="Q8" i="13"/>
  <c r="Q7" i="13"/>
  <c r="Q6" i="13"/>
  <c r="N6" i="13"/>
  <c r="N29" i="13"/>
  <c r="N28" i="13"/>
  <c r="N27" i="13"/>
  <c r="N26" i="13"/>
  <c r="N25" i="13"/>
  <c r="N24" i="13"/>
  <c r="N23" i="13"/>
  <c r="N22" i="13"/>
  <c r="N21" i="13"/>
  <c r="N19" i="13"/>
  <c r="N18" i="13"/>
  <c r="N17" i="13"/>
  <c r="N15" i="13"/>
  <c r="N14" i="13"/>
  <c r="N12" i="13"/>
  <c r="N11" i="13"/>
  <c r="N10" i="13"/>
  <c r="N9" i="13"/>
  <c r="N8" i="13"/>
  <c r="N7" i="13"/>
  <c r="M20" i="13"/>
  <c r="M16" i="13"/>
  <c r="M13" i="13"/>
  <c r="BM9" i="14" l="1"/>
  <c r="CK9" i="14"/>
  <c r="CW9" i="14"/>
  <c r="BC24" i="14"/>
  <c r="BD24" i="14" s="1"/>
  <c r="CM24" i="14"/>
  <c r="CN24" i="14" s="1"/>
  <c r="AU9" i="14"/>
  <c r="BG9" i="14"/>
  <c r="BS9" i="14"/>
  <c r="CE9" i="14"/>
  <c r="CQ9" i="14"/>
  <c r="BA9" i="14"/>
  <c r="BY9" i="14"/>
  <c r="BO24" i="14"/>
  <c r="BP24" i="14" s="1"/>
  <c r="CA24" i="14"/>
  <c r="CB24" i="14" s="1"/>
  <c r="AH24" i="14"/>
  <c r="AI24" i="14" s="1"/>
  <c r="AQ24" i="14"/>
  <c r="AR24" i="14" s="1"/>
  <c r="AE24" i="14"/>
  <c r="AF24" i="14" s="1"/>
  <c r="W21" i="14"/>
  <c r="V9" i="14"/>
  <c r="Z9" i="14"/>
  <c r="P24" i="14"/>
  <c r="S24" i="14"/>
  <c r="G24" i="14"/>
  <c r="H24" i="14" s="1"/>
  <c r="D9" i="14"/>
  <c r="F9" i="14"/>
  <c r="BY20" i="13"/>
  <c r="CB16" i="13"/>
  <c r="BO30" i="13"/>
  <c r="BP30" i="13" s="1"/>
  <c r="BR30" i="13"/>
  <c r="BS30" i="13" s="1"/>
  <c r="BU30" i="13"/>
  <c r="BV30" i="13" s="1"/>
  <c r="BF30" i="13"/>
  <c r="BG30" i="13" s="1"/>
  <c r="BI30" i="13"/>
  <c r="BJ30" i="13" s="1"/>
  <c r="AW30" i="13"/>
  <c r="AX30" i="13" s="1"/>
  <c r="AH30" i="13"/>
  <c r="AI30" i="13" s="1"/>
  <c r="AK30" i="13"/>
  <c r="AL30" i="13" s="1"/>
  <c r="AE30" i="13"/>
  <c r="AF30" i="13" s="1"/>
  <c r="AN30" i="13"/>
  <c r="AO30" i="13" s="1"/>
  <c r="AB30" i="13"/>
  <c r="AC30" i="13" s="1"/>
  <c r="Z19" i="13"/>
  <c r="Y20" i="13"/>
  <c r="Y13" i="13"/>
  <c r="Z13" i="13" s="1"/>
  <c r="Y16" i="13"/>
  <c r="Z16" i="13" s="1"/>
  <c r="P30" i="13"/>
  <c r="M30" i="13"/>
  <c r="K29" i="13"/>
  <c r="K28" i="13"/>
  <c r="K27" i="13"/>
  <c r="K26" i="13"/>
  <c r="K25" i="13"/>
  <c r="K24" i="13"/>
  <c r="K23" i="13"/>
  <c r="K22" i="13"/>
  <c r="K21" i="13"/>
  <c r="K19" i="13"/>
  <c r="K18" i="13"/>
  <c r="K17" i="13"/>
  <c r="K15" i="13"/>
  <c r="K14" i="13"/>
  <c r="K12" i="13"/>
  <c r="K11" i="13"/>
  <c r="K10" i="13"/>
  <c r="K9" i="13"/>
  <c r="K8" i="13"/>
  <c r="K7" i="13"/>
  <c r="K6" i="13"/>
  <c r="J20" i="13"/>
  <c r="G20" i="13"/>
  <c r="J16" i="13"/>
  <c r="G16" i="13"/>
  <c r="J13" i="13"/>
  <c r="G13" i="13"/>
  <c r="H29" i="13"/>
  <c r="H28" i="13"/>
  <c r="H27" i="13"/>
  <c r="H26" i="13"/>
  <c r="H25" i="13"/>
  <c r="H24" i="13"/>
  <c r="H23" i="13"/>
  <c r="H22" i="13"/>
  <c r="H21" i="13"/>
  <c r="H19" i="13"/>
  <c r="H18" i="13"/>
  <c r="H17" i="13"/>
  <c r="H15" i="13"/>
  <c r="H14" i="13"/>
  <c r="H12" i="13"/>
  <c r="H11" i="13"/>
  <c r="H10" i="13"/>
  <c r="H9" i="13"/>
  <c r="H8" i="13"/>
  <c r="H7" i="13"/>
  <c r="H6" i="13"/>
  <c r="E20" i="13"/>
  <c r="C20" i="13"/>
  <c r="D20" i="13" s="1"/>
  <c r="B20" i="13"/>
  <c r="E16" i="13"/>
  <c r="C16" i="13"/>
  <c r="B16" i="13"/>
  <c r="E13" i="13"/>
  <c r="C13" i="13"/>
  <c r="D13" i="13" s="1"/>
  <c r="B13" i="13"/>
  <c r="D28" i="13"/>
  <c r="D27" i="13"/>
  <c r="D26" i="13"/>
  <c r="D25" i="13"/>
  <c r="D24" i="13"/>
  <c r="D23" i="13"/>
  <c r="D22" i="13"/>
  <c r="D21" i="13"/>
  <c r="D19" i="13"/>
  <c r="D18" i="13"/>
  <c r="D17" i="13"/>
  <c r="D15" i="13"/>
  <c r="D14" i="13"/>
  <c r="D12" i="13"/>
  <c r="D11" i="13"/>
  <c r="D10" i="13"/>
  <c r="D9" i="13"/>
  <c r="D8" i="13"/>
  <c r="D7" i="13"/>
  <c r="D6" i="13"/>
  <c r="F29" i="13"/>
  <c r="F28" i="13"/>
  <c r="F27" i="13"/>
  <c r="F26" i="13"/>
  <c r="F25" i="13"/>
  <c r="F24" i="13"/>
  <c r="F23" i="13"/>
  <c r="F22" i="13"/>
  <c r="F21" i="13"/>
  <c r="F19" i="13"/>
  <c r="F18" i="13"/>
  <c r="F17" i="13"/>
  <c r="F15" i="13"/>
  <c r="F14" i="13"/>
  <c r="F12" i="13"/>
  <c r="F11" i="13"/>
  <c r="F10" i="13"/>
  <c r="F9" i="13"/>
  <c r="F8" i="13"/>
  <c r="F7" i="13"/>
  <c r="F6" i="13"/>
  <c r="V24" i="14" l="1"/>
  <c r="W24" i="14" s="1"/>
  <c r="W9" i="14"/>
  <c r="Z20" i="13"/>
  <c r="Y30" i="13"/>
  <c r="Z30" i="13" s="1"/>
  <c r="D16" i="13"/>
  <c r="F20" i="13"/>
  <c r="F16" i="13"/>
  <c r="N13" i="13"/>
  <c r="F13" i="13"/>
  <c r="K20" i="13"/>
  <c r="Q16" i="13"/>
  <c r="T16" i="13"/>
  <c r="W16" i="13"/>
  <c r="W13" i="13"/>
  <c r="T13" i="13"/>
  <c r="Q13" i="13"/>
  <c r="K13" i="13"/>
  <c r="Q20" i="13"/>
  <c r="T20" i="13"/>
  <c r="W20" i="13"/>
  <c r="H16" i="13"/>
  <c r="N20" i="13"/>
  <c r="B30" i="13"/>
  <c r="K16" i="13"/>
  <c r="N16" i="13"/>
  <c r="H13" i="13"/>
  <c r="G30" i="13"/>
  <c r="J30" i="13"/>
  <c r="H20" i="13"/>
  <c r="C30" i="13"/>
  <c r="E30" i="13"/>
  <c r="F30" i="13" s="1"/>
  <c r="DX22" i="12"/>
  <c r="DX21" i="12"/>
  <c r="DX20" i="12"/>
  <c r="DX19" i="12"/>
  <c r="DX18" i="12"/>
  <c r="DX17" i="12"/>
  <c r="DX16" i="12"/>
  <c r="DX15" i="12"/>
  <c r="DX14" i="12"/>
  <c r="DX13" i="12"/>
  <c r="DX12" i="12"/>
  <c r="DX11" i="12"/>
  <c r="DX10" i="12"/>
  <c r="DX8" i="12"/>
  <c r="DX7" i="12"/>
  <c r="DX6" i="12"/>
  <c r="DU22" i="12"/>
  <c r="DU21" i="12"/>
  <c r="DU20" i="12"/>
  <c r="DU19" i="12"/>
  <c r="DU18" i="12"/>
  <c r="DU17" i="12"/>
  <c r="DU16" i="12"/>
  <c r="DU15" i="12"/>
  <c r="DU14" i="12"/>
  <c r="DU13" i="12"/>
  <c r="DU12" i="12"/>
  <c r="DU11" i="12"/>
  <c r="DU10" i="12"/>
  <c r="DU8" i="12"/>
  <c r="DU7" i="12"/>
  <c r="DU6" i="12"/>
  <c r="DR22" i="12"/>
  <c r="DR21" i="12"/>
  <c r="DR20" i="12"/>
  <c r="DR19" i="12"/>
  <c r="DR18" i="12"/>
  <c r="DR17" i="12"/>
  <c r="DR16" i="12"/>
  <c r="DR15" i="12"/>
  <c r="DR14" i="12"/>
  <c r="DR13" i="12"/>
  <c r="DR12" i="12"/>
  <c r="DR11" i="12"/>
  <c r="DR10" i="12"/>
  <c r="DR8" i="12"/>
  <c r="DR7" i="12"/>
  <c r="DR6" i="12"/>
  <c r="DO22" i="12"/>
  <c r="DO21" i="12"/>
  <c r="DO20" i="12"/>
  <c r="DO19" i="12"/>
  <c r="DO18" i="12"/>
  <c r="DO17" i="12"/>
  <c r="DO16" i="12"/>
  <c r="DO15" i="12"/>
  <c r="DO14" i="12"/>
  <c r="DO13" i="12"/>
  <c r="DO12" i="12"/>
  <c r="DO11" i="12"/>
  <c r="DO10" i="12"/>
  <c r="DO8" i="12"/>
  <c r="DO7" i="12"/>
  <c r="DO6" i="12"/>
  <c r="DL22" i="12"/>
  <c r="DL21" i="12"/>
  <c r="DL20" i="12"/>
  <c r="DL19" i="12"/>
  <c r="DL18" i="12"/>
  <c r="DL17" i="12"/>
  <c r="DL16" i="12"/>
  <c r="DL15" i="12"/>
  <c r="DL14" i="12"/>
  <c r="DL13" i="12"/>
  <c r="DL12" i="12"/>
  <c r="DL11" i="12"/>
  <c r="DL10" i="12"/>
  <c r="DL8" i="12"/>
  <c r="DL7" i="12"/>
  <c r="DL6" i="12"/>
  <c r="DI22" i="12"/>
  <c r="DI21" i="12"/>
  <c r="DI20" i="12"/>
  <c r="DI19" i="12"/>
  <c r="DI18" i="12"/>
  <c r="DI17" i="12"/>
  <c r="DI16" i="12"/>
  <c r="DI15" i="12"/>
  <c r="DI14" i="12"/>
  <c r="DI13" i="12"/>
  <c r="DI12" i="12"/>
  <c r="DI11" i="12"/>
  <c r="DI10" i="12"/>
  <c r="DI8" i="12"/>
  <c r="DI7" i="12"/>
  <c r="DI6" i="12"/>
  <c r="DF22" i="12"/>
  <c r="DF21" i="12"/>
  <c r="DF20" i="12"/>
  <c r="DF19" i="12"/>
  <c r="DF18" i="12"/>
  <c r="DF17" i="12"/>
  <c r="DF16" i="12"/>
  <c r="DF15" i="12"/>
  <c r="DF14" i="12"/>
  <c r="DF13" i="12"/>
  <c r="DF12" i="12"/>
  <c r="DF11" i="12"/>
  <c r="DF10" i="12"/>
  <c r="DF8" i="12"/>
  <c r="DF7" i="12"/>
  <c r="DF6" i="12"/>
  <c r="DC22" i="12"/>
  <c r="DC21" i="12"/>
  <c r="DC20" i="12"/>
  <c r="DC19" i="12"/>
  <c r="DC18" i="12"/>
  <c r="DC17" i="12"/>
  <c r="DC16" i="12"/>
  <c r="DC15" i="12"/>
  <c r="DC14" i="12"/>
  <c r="DC13" i="12"/>
  <c r="DC12" i="12"/>
  <c r="DC11" i="12"/>
  <c r="DC10" i="12"/>
  <c r="DC8" i="12"/>
  <c r="DC7" i="12"/>
  <c r="DC6" i="12"/>
  <c r="CZ22" i="12"/>
  <c r="CZ21" i="12"/>
  <c r="CZ20" i="12"/>
  <c r="CZ19" i="12"/>
  <c r="CZ18" i="12"/>
  <c r="CZ17" i="12"/>
  <c r="CZ16" i="12"/>
  <c r="CZ15" i="12"/>
  <c r="CZ14" i="12"/>
  <c r="CZ13" i="12"/>
  <c r="CZ12" i="12"/>
  <c r="CZ11" i="12"/>
  <c r="CZ10" i="12"/>
  <c r="CZ8" i="12"/>
  <c r="CZ7" i="12"/>
  <c r="CZ6" i="12"/>
  <c r="CW22" i="12"/>
  <c r="CW21" i="12"/>
  <c r="CW20" i="12"/>
  <c r="CW19" i="12"/>
  <c r="CW18" i="12"/>
  <c r="CW17" i="12"/>
  <c r="CW16" i="12"/>
  <c r="CW15" i="12"/>
  <c r="CW14" i="12"/>
  <c r="CW13" i="12"/>
  <c r="CW12" i="12"/>
  <c r="CW11" i="12"/>
  <c r="CW10" i="12"/>
  <c r="CW8" i="12"/>
  <c r="CW7" i="12"/>
  <c r="CW6" i="12"/>
  <c r="CT22" i="12"/>
  <c r="CT21" i="12"/>
  <c r="CT20" i="12"/>
  <c r="CT19" i="12"/>
  <c r="CT18" i="12"/>
  <c r="CT17" i="12"/>
  <c r="CT16" i="12"/>
  <c r="CT15" i="12"/>
  <c r="CT14" i="12"/>
  <c r="CT13" i="12"/>
  <c r="CT12" i="12"/>
  <c r="CT11" i="12"/>
  <c r="CT10" i="12"/>
  <c r="CT8" i="12"/>
  <c r="CT7" i="12"/>
  <c r="CT6" i="12"/>
  <c r="CQ22" i="12"/>
  <c r="CQ21" i="12"/>
  <c r="CQ20" i="12"/>
  <c r="CQ19" i="12"/>
  <c r="CQ18" i="12"/>
  <c r="CQ17" i="12"/>
  <c r="CQ16" i="12"/>
  <c r="CQ15" i="12"/>
  <c r="CQ14" i="12"/>
  <c r="CQ13" i="12"/>
  <c r="CQ12" i="12"/>
  <c r="CQ11" i="12"/>
  <c r="CQ10" i="12"/>
  <c r="CQ8" i="12"/>
  <c r="CQ7" i="12"/>
  <c r="CQ6" i="12"/>
  <c r="CN22" i="12"/>
  <c r="CN21" i="12"/>
  <c r="CN20" i="12"/>
  <c r="CN19" i="12"/>
  <c r="CN18" i="12"/>
  <c r="CN17" i="12"/>
  <c r="CN16" i="12"/>
  <c r="CN15" i="12"/>
  <c r="CN14" i="12"/>
  <c r="CN13" i="12"/>
  <c r="CN12" i="12"/>
  <c r="CN11" i="12"/>
  <c r="CN10" i="12"/>
  <c r="CN8" i="12"/>
  <c r="CN7" i="12"/>
  <c r="CN6" i="12"/>
  <c r="CK22" i="12"/>
  <c r="CK21" i="12"/>
  <c r="CK20" i="12"/>
  <c r="CK19" i="12"/>
  <c r="CK18" i="12"/>
  <c r="CK17" i="12"/>
  <c r="CK16" i="12"/>
  <c r="CK15" i="12"/>
  <c r="CK14" i="12"/>
  <c r="CK13" i="12"/>
  <c r="CK12" i="12"/>
  <c r="CK11" i="12"/>
  <c r="CK10" i="12"/>
  <c r="CK8" i="12"/>
  <c r="CK7" i="12"/>
  <c r="CK6" i="12"/>
  <c r="CH22" i="12"/>
  <c r="CH21" i="12"/>
  <c r="CH20" i="12"/>
  <c r="CH19" i="12"/>
  <c r="CH18" i="12"/>
  <c r="CH17" i="12"/>
  <c r="CH16" i="12"/>
  <c r="CH15" i="12"/>
  <c r="CH14" i="12"/>
  <c r="CH13" i="12"/>
  <c r="CH12" i="12"/>
  <c r="CH11" i="12"/>
  <c r="CH10" i="12"/>
  <c r="CH8" i="12"/>
  <c r="CH7" i="12"/>
  <c r="CH6" i="12"/>
  <c r="CE22" i="12"/>
  <c r="CE21" i="12"/>
  <c r="CE20" i="12"/>
  <c r="CE19" i="12"/>
  <c r="CE18" i="12"/>
  <c r="CE17" i="12"/>
  <c r="CE16" i="12"/>
  <c r="CE15" i="12"/>
  <c r="CE14" i="12"/>
  <c r="CE13" i="12"/>
  <c r="CE12" i="12"/>
  <c r="CE11" i="12"/>
  <c r="CE10" i="12"/>
  <c r="CE8" i="12"/>
  <c r="CE7" i="12"/>
  <c r="CE6" i="12"/>
  <c r="CB22" i="12"/>
  <c r="CB21" i="12"/>
  <c r="CB20" i="12"/>
  <c r="CB19" i="12"/>
  <c r="CB18" i="12"/>
  <c r="CB17" i="12"/>
  <c r="CB16" i="12"/>
  <c r="CB15" i="12"/>
  <c r="CB14" i="12"/>
  <c r="CB13" i="12"/>
  <c r="CB12" i="12"/>
  <c r="CB11" i="12"/>
  <c r="CB10" i="12"/>
  <c r="CB8" i="12"/>
  <c r="CB7" i="12"/>
  <c r="CB6" i="12"/>
  <c r="BY22" i="12"/>
  <c r="BY21" i="12"/>
  <c r="BY20" i="12"/>
  <c r="BY19" i="12"/>
  <c r="BY18" i="12"/>
  <c r="BY17" i="12"/>
  <c r="BY16" i="12"/>
  <c r="BY15" i="12"/>
  <c r="BY14" i="12"/>
  <c r="BY13" i="12"/>
  <c r="BY12" i="12"/>
  <c r="BY11" i="12"/>
  <c r="BY10" i="12"/>
  <c r="BY8" i="12"/>
  <c r="BY7" i="12"/>
  <c r="BY6" i="12"/>
  <c r="BV22" i="12"/>
  <c r="BV21" i="12"/>
  <c r="BV20" i="12"/>
  <c r="BV19" i="12"/>
  <c r="BV18" i="12"/>
  <c r="BV17" i="12"/>
  <c r="BV16" i="12"/>
  <c r="BV15" i="12"/>
  <c r="BV14" i="12"/>
  <c r="BV13" i="12"/>
  <c r="BV12" i="12"/>
  <c r="BV11" i="12"/>
  <c r="BV10" i="12"/>
  <c r="BV8" i="12"/>
  <c r="BV7" i="12"/>
  <c r="BV6" i="12"/>
  <c r="BS22" i="12"/>
  <c r="BS21" i="12"/>
  <c r="BS20" i="12"/>
  <c r="BS19" i="12"/>
  <c r="BS18" i="12"/>
  <c r="BS17" i="12"/>
  <c r="BS16" i="12"/>
  <c r="BS15" i="12"/>
  <c r="BS14" i="12"/>
  <c r="BS13" i="12"/>
  <c r="BS12" i="12"/>
  <c r="BS11" i="12"/>
  <c r="BS10" i="12"/>
  <c r="BS8" i="12"/>
  <c r="BS7" i="12"/>
  <c r="BS6" i="12"/>
  <c r="BP22" i="12"/>
  <c r="BP21" i="12"/>
  <c r="BP20" i="12"/>
  <c r="BP19" i="12"/>
  <c r="BP18" i="12"/>
  <c r="BP17" i="12"/>
  <c r="BP16" i="12"/>
  <c r="BP15" i="12"/>
  <c r="BP14" i="12"/>
  <c r="BP13" i="12"/>
  <c r="BP12" i="12"/>
  <c r="BP11" i="12"/>
  <c r="BP10" i="12"/>
  <c r="BP8" i="12"/>
  <c r="BP7" i="12"/>
  <c r="BP6" i="12"/>
  <c r="BM22" i="12"/>
  <c r="BM21" i="12"/>
  <c r="BM20" i="12"/>
  <c r="BM19" i="12"/>
  <c r="BM18" i="12"/>
  <c r="BM17" i="12"/>
  <c r="BM16" i="12"/>
  <c r="BM15" i="12"/>
  <c r="BM14" i="12"/>
  <c r="BM13" i="12"/>
  <c r="BM12" i="12"/>
  <c r="BM11" i="12"/>
  <c r="BM10" i="12"/>
  <c r="BM8" i="12"/>
  <c r="BM7" i="12"/>
  <c r="BM6" i="12"/>
  <c r="BJ22" i="12"/>
  <c r="BJ21" i="12"/>
  <c r="BJ20" i="12"/>
  <c r="BJ19" i="12"/>
  <c r="BJ18" i="12"/>
  <c r="BJ17" i="12"/>
  <c r="BJ16" i="12"/>
  <c r="BJ15" i="12"/>
  <c r="BJ14" i="12"/>
  <c r="BJ13" i="12"/>
  <c r="BJ12" i="12"/>
  <c r="BJ11" i="12"/>
  <c r="BJ10" i="12"/>
  <c r="BJ8" i="12"/>
  <c r="BJ7" i="12"/>
  <c r="BJ6" i="12"/>
  <c r="BG22" i="12"/>
  <c r="BG21" i="12"/>
  <c r="BG20" i="12"/>
  <c r="BG19" i="12"/>
  <c r="BG18" i="12"/>
  <c r="BG17" i="12"/>
  <c r="BG16" i="12"/>
  <c r="BG15" i="12"/>
  <c r="BG14" i="12"/>
  <c r="BG13" i="12"/>
  <c r="BG12" i="12"/>
  <c r="BG11" i="12"/>
  <c r="BG10" i="12"/>
  <c r="BG8" i="12"/>
  <c r="BG7" i="12"/>
  <c r="BG6" i="12"/>
  <c r="BD22" i="12"/>
  <c r="BD21" i="12"/>
  <c r="BD20" i="12"/>
  <c r="BD19" i="12"/>
  <c r="BD18" i="12"/>
  <c r="BD17" i="12"/>
  <c r="BD16" i="12"/>
  <c r="BD15" i="12"/>
  <c r="BD14" i="12"/>
  <c r="BD13" i="12"/>
  <c r="BD12" i="12"/>
  <c r="BD11" i="12"/>
  <c r="BD10" i="12"/>
  <c r="BD8" i="12"/>
  <c r="BD7" i="12"/>
  <c r="BD6" i="12"/>
  <c r="BA22" i="12"/>
  <c r="BA21" i="12"/>
  <c r="BA20" i="12"/>
  <c r="BA19" i="12"/>
  <c r="BA18" i="12"/>
  <c r="BA17" i="12"/>
  <c r="BA16" i="12"/>
  <c r="BA15" i="12"/>
  <c r="BA14" i="12"/>
  <c r="BA13" i="12"/>
  <c r="BA12" i="12"/>
  <c r="BA11" i="12"/>
  <c r="BA10" i="12"/>
  <c r="BA8" i="12"/>
  <c r="BA7" i="12"/>
  <c r="BA6" i="12"/>
  <c r="D30" i="13" l="1"/>
  <c r="K30" i="13"/>
  <c r="Q30" i="13"/>
  <c r="W30" i="13"/>
  <c r="T30" i="13"/>
  <c r="N30" i="13"/>
  <c r="H30" i="13"/>
  <c r="AX22" i="12"/>
  <c r="AX21" i="12"/>
  <c r="AX20" i="12"/>
  <c r="AX19" i="12"/>
  <c r="AX18" i="12"/>
  <c r="AX17" i="12"/>
  <c r="AX16" i="12"/>
  <c r="AX15" i="12"/>
  <c r="AX14" i="12"/>
  <c r="AX13" i="12"/>
  <c r="AX12" i="12"/>
  <c r="AX11" i="12"/>
  <c r="AX10" i="12"/>
  <c r="AX8" i="12"/>
  <c r="AX7" i="12"/>
  <c r="AX6" i="12"/>
  <c r="AU22" i="12"/>
  <c r="AU21" i="12"/>
  <c r="AU20" i="12"/>
  <c r="AU19" i="12"/>
  <c r="AU18" i="12"/>
  <c r="AU17" i="12"/>
  <c r="AU16" i="12"/>
  <c r="AU15" i="12"/>
  <c r="AU14" i="12"/>
  <c r="AU13" i="12"/>
  <c r="AU12" i="12"/>
  <c r="AU11" i="12"/>
  <c r="AU10" i="12"/>
  <c r="AU8" i="12"/>
  <c r="AU7" i="12"/>
  <c r="AU6" i="12"/>
  <c r="AR22" i="12"/>
  <c r="AR21" i="12"/>
  <c r="AR20" i="12"/>
  <c r="AR19" i="12"/>
  <c r="AR18" i="12"/>
  <c r="AR17" i="12"/>
  <c r="AR16" i="12"/>
  <c r="AR15" i="12"/>
  <c r="AR14" i="12"/>
  <c r="AR13" i="12"/>
  <c r="AR12" i="12"/>
  <c r="AR11" i="12"/>
  <c r="AR10" i="12"/>
  <c r="AR8" i="12"/>
  <c r="AR7" i="12"/>
  <c r="AR6" i="12"/>
  <c r="AO22" i="12"/>
  <c r="AO21" i="12"/>
  <c r="AO20" i="12"/>
  <c r="AO19" i="12"/>
  <c r="AO18" i="12"/>
  <c r="AO17" i="12"/>
  <c r="AO16" i="12"/>
  <c r="AO15" i="12"/>
  <c r="AO14" i="12"/>
  <c r="AO13" i="12"/>
  <c r="AO12" i="12"/>
  <c r="AO11" i="12"/>
  <c r="AO10" i="12"/>
  <c r="AO8" i="12"/>
  <c r="AO7" i="12"/>
  <c r="AO6" i="12"/>
  <c r="AL22" i="12"/>
  <c r="AL21" i="12"/>
  <c r="AL20" i="12"/>
  <c r="AL19" i="12"/>
  <c r="AL18" i="12"/>
  <c r="AL17" i="12"/>
  <c r="AL16" i="12"/>
  <c r="AL15" i="12"/>
  <c r="AL14" i="12"/>
  <c r="AL13" i="12"/>
  <c r="AL12" i="12"/>
  <c r="AL11" i="12"/>
  <c r="AL10" i="12"/>
  <c r="AL8" i="12"/>
  <c r="AL7" i="12"/>
  <c r="AL6" i="12"/>
  <c r="AI22" i="12"/>
  <c r="AI21" i="12"/>
  <c r="AI20" i="12"/>
  <c r="AI19" i="12"/>
  <c r="AI18" i="12"/>
  <c r="AI17" i="12"/>
  <c r="AI16" i="12"/>
  <c r="AI15" i="12"/>
  <c r="AI14" i="12"/>
  <c r="AI13" i="12"/>
  <c r="AI12" i="12"/>
  <c r="AI11" i="12"/>
  <c r="AI10" i="12"/>
  <c r="AI8" i="12"/>
  <c r="AI7" i="12"/>
  <c r="AI6" i="12"/>
  <c r="AF22" i="12"/>
  <c r="AF21" i="12"/>
  <c r="AF20" i="12"/>
  <c r="AF19" i="12"/>
  <c r="AF18" i="12"/>
  <c r="AF17" i="12"/>
  <c r="AF16" i="12"/>
  <c r="AF15" i="12"/>
  <c r="AF14" i="12"/>
  <c r="AF13" i="12"/>
  <c r="AF12" i="12"/>
  <c r="AF11" i="12"/>
  <c r="AF10" i="12"/>
  <c r="AF8" i="12"/>
  <c r="AF7" i="12"/>
  <c r="AF6" i="12"/>
  <c r="AC22" i="12"/>
  <c r="AC21" i="12"/>
  <c r="AC20" i="12"/>
  <c r="AC19" i="12"/>
  <c r="AC18" i="12"/>
  <c r="AC17" i="12"/>
  <c r="AC16" i="12"/>
  <c r="AC15" i="12"/>
  <c r="AC14" i="12"/>
  <c r="AC13" i="12"/>
  <c r="AC12" i="12"/>
  <c r="AC11" i="12"/>
  <c r="AC10" i="12"/>
  <c r="AC8" i="12"/>
  <c r="AC7" i="12"/>
  <c r="AC6" i="12"/>
  <c r="DW23" i="12"/>
  <c r="DT23" i="12"/>
  <c r="DQ23" i="12"/>
  <c r="DN23" i="12"/>
  <c r="DK23" i="12"/>
  <c r="DH23" i="12"/>
  <c r="DE23" i="12"/>
  <c r="DB23" i="12"/>
  <c r="CY23" i="12"/>
  <c r="CV23" i="12"/>
  <c r="CS23" i="12"/>
  <c r="CP23" i="12"/>
  <c r="CM23" i="12"/>
  <c r="CJ23" i="12"/>
  <c r="CG23" i="12"/>
  <c r="CD23" i="12"/>
  <c r="CA23" i="12"/>
  <c r="BX23" i="12"/>
  <c r="BU23" i="12"/>
  <c r="BR23" i="12"/>
  <c r="BO23" i="12"/>
  <c r="BL23" i="12"/>
  <c r="BI23" i="12"/>
  <c r="BF23" i="12"/>
  <c r="BC23" i="12"/>
  <c r="AZ23" i="12"/>
  <c r="AW23" i="12"/>
  <c r="AT23" i="12"/>
  <c r="AQ23" i="12"/>
  <c r="AN23" i="12"/>
  <c r="AK23" i="12"/>
  <c r="AH23" i="12"/>
  <c r="AE23" i="12"/>
  <c r="AB23" i="12"/>
  <c r="DW9" i="12"/>
  <c r="DT9" i="12"/>
  <c r="DQ9" i="12"/>
  <c r="DN9" i="12"/>
  <c r="DK9" i="12"/>
  <c r="DH9" i="12"/>
  <c r="DE9" i="12"/>
  <c r="DB9" i="12"/>
  <c r="CY9" i="12"/>
  <c r="CV9" i="12"/>
  <c r="CS9" i="12"/>
  <c r="CP9" i="12"/>
  <c r="CM9" i="12"/>
  <c r="CJ9" i="12"/>
  <c r="CG9" i="12"/>
  <c r="CD9" i="12"/>
  <c r="CA9" i="12"/>
  <c r="BX9" i="12"/>
  <c r="BU9" i="12"/>
  <c r="BR9" i="12"/>
  <c r="BO9" i="12"/>
  <c r="BL9" i="12"/>
  <c r="BI9" i="12"/>
  <c r="BF9" i="12"/>
  <c r="BC9" i="12"/>
  <c r="AZ9" i="12"/>
  <c r="AW9" i="12"/>
  <c r="AW24" i="12" s="1"/>
  <c r="AT9" i="12"/>
  <c r="AT24" i="12" s="1"/>
  <c r="AQ9" i="12"/>
  <c r="AQ24" i="12" s="1"/>
  <c r="AN9" i="12"/>
  <c r="AN24" i="12" s="1"/>
  <c r="AK9" i="12"/>
  <c r="AK24" i="12" s="1"/>
  <c r="AH9" i="12"/>
  <c r="AH24" i="12" s="1"/>
  <c r="AE9" i="12"/>
  <c r="AE24" i="12" s="1"/>
  <c r="AB9" i="12"/>
  <c r="AB24" i="12" s="1"/>
  <c r="Y22" i="12"/>
  <c r="Z22" i="12" s="1"/>
  <c r="Y21" i="12"/>
  <c r="Z21" i="12" s="1"/>
  <c r="Y20" i="12"/>
  <c r="Z20" i="12" s="1"/>
  <c r="AA20" i="12" s="1"/>
  <c r="Y19" i="12"/>
  <c r="Z19" i="12" s="1"/>
  <c r="AA19" i="12" s="1"/>
  <c r="Y18" i="12"/>
  <c r="Z18" i="12" s="1"/>
  <c r="AA18" i="12" s="1"/>
  <c r="Y17" i="12"/>
  <c r="Z17" i="12" s="1"/>
  <c r="AA17" i="12" s="1"/>
  <c r="Y16" i="12"/>
  <c r="Z16" i="12" s="1"/>
  <c r="AA16" i="12" s="1"/>
  <c r="Y15" i="12"/>
  <c r="Z15" i="12" s="1"/>
  <c r="Y14" i="12"/>
  <c r="Z14" i="12" s="1"/>
  <c r="Y13" i="12"/>
  <c r="Z13" i="12" s="1"/>
  <c r="Y12" i="12"/>
  <c r="Z12" i="12" s="1"/>
  <c r="Y11" i="12"/>
  <c r="Z11" i="12" s="1"/>
  <c r="Y10" i="12"/>
  <c r="Z10" i="12" s="1"/>
  <c r="Y8" i="12"/>
  <c r="Z8" i="12" s="1"/>
  <c r="Y7" i="12"/>
  <c r="Z7" i="12" s="1"/>
  <c r="Y6" i="12"/>
  <c r="Z6" i="12" s="1"/>
  <c r="V23" i="12"/>
  <c r="S23" i="12"/>
  <c r="P23" i="12"/>
  <c r="V9" i="12"/>
  <c r="S9" i="12"/>
  <c r="P9" i="12"/>
  <c r="W22" i="12"/>
  <c r="W21" i="12"/>
  <c r="W20" i="12"/>
  <c r="X20" i="12" s="1"/>
  <c r="W19" i="12"/>
  <c r="X19" i="12" s="1"/>
  <c r="W18" i="12"/>
  <c r="X18" i="12" s="1"/>
  <c r="W17" i="12"/>
  <c r="X17" i="12" s="1"/>
  <c r="W16" i="12"/>
  <c r="X16" i="12" s="1"/>
  <c r="W15" i="12"/>
  <c r="W14" i="12"/>
  <c r="W13" i="12"/>
  <c r="W12" i="12"/>
  <c r="W11" i="12"/>
  <c r="W10" i="12"/>
  <c r="W8" i="12"/>
  <c r="W7" i="12"/>
  <c r="W6" i="12"/>
  <c r="T22" i="12"/>
  <c r="T21" i="12"/>
  <c r="T20" i="12"/>
  <c r="U20" i="12" s="1"/>
  <c r="T19" i="12"/>
  <c r="U19" i="12" s="1"/>
  <c r="T18" i="12"/>
  <c r="U18" i="12" s="1"/>
  <c r="T17" i="12"/>
  <c r="U17" i="12" s="1"/>
  <c r="T16" i="12"/>
  <c r="U16" i="12" s="1"/>
  <c r="T15" i="12"/>
  <c r="T14" i="12"/>
  <c r="T13" i="12"/>
  <c r="T12" i="12"/>
  <c r="T11" i="12"/>
  <c r="T10" i="12"/>
  <c r="T8" i="12"/>
  <c r="T7" i="12"/>
  <c r="T6" i="12"/>
  <c r="Q22" i="12"/>
  <c r="Q21" i="12"/>
  <c r="Q20" i="12"/>
  <c r="R20" i="12" s="1"/>
  <c r="Q19" i="12"/>
  <c r="R19" i="12" s="1"/>
  <c r="Q18" i="12"/>
  <c r="R18" i="12" s="1"/>
  <c r="Q17" i="12"/>
  <c r="R17" i="12" s="1"/>
  <c r="Q16" i="12"/>
  <c r="R16" i="12" s="1"/>
  <c r="Q15" i="12"/>
  <c r="Q14" i="12"/>
  <c r="Q13" i="12"/>
  <c r="Q12" i="12"/>
  <c r="Q11" i="12"/>
  <c r="Q10" i="12"/>
  <c r="Q8" i="12"/>
  <c r="Q7" i="12"/>
  <c r="Q6" i="12"/>
  <c r="M23" i="12"/>
  <c r="J23" i="12"/>
  <c r="N22" i="12"/>
  <c r="N21" i="12"/>
  <c r="N20" i="12"/>
  <c r="O20" i="12" s="1"/>
  <c r="N19" i="12"/>
  <c r="O19" i="12" s="1"/>
  <c r="N18" i="12"/>
  <c r="O18" i="12" s="1"/>
  <c r="N17" i="12"/>
  <c r="O17" i="12" s="1"/>
  <c r="N16" i="12"/>
  <c r="O16" i="12" s="1"/>
  <c r="N15" i="12"/>
  <c r="N14" i="12"/>
  <c r="N13" i="12"/>
  <c r="N12" i="12"/>
  <c r="N11" i="12"/>
  <c r="N10" i="12"/>
  <c r="N8" i="12"/>
  <c r="N7" i="12"/>
  <c r="N6" i="12"/>
  <c r="K22" i="12"/>
  <c r="K21" i="12"/>
  <c r="K20" i="12"/>
  <c r="L20" i="12" s="1"/>
  <c r="K19" i="12"/>
  <c r="L19" i="12" s="1"/>
  <c r="K18" i="12"/>
  <c r="L18" i="12" s="1"/>
  <c r="K17" i="12"/>
  <c r="L17" i="12" s="1"/>
  <c r="K16" i="12"/>
  <c r="L16" i="12" s="1"/>
  <c r="K15" i="12"/>
  <c r="K14" i="12"/>
  <c r="K13" i="12"/>
  <c r="K12" i="12"/>
  <c r="K11" i="12"/>
  <c r="K10" i="12"/>
  <c r="K8" i="12"/>
  <c r="K7" i="12"/>
  <c r="M9" i="12"/>
  <c r="J9" i="12"/>
  <c r="J24" i="12" s="1"/>
  <c r="K6" i="12"/>
  <c r="G23" i="12"/>
  <c r="E23" i="12"/>
  <c r="C23" i="12"/>
  <c r="G9" i="12"/>
  <c r="E9" i="12"/>
  <c r="C9" i="12"/>
  <c r="B9" i="12"/>
  <c r="B24" i="12" s="1"/>
  <c r="D10" i="12"/>
  <c r="F10" i="12"/>
  <c r="H10" i="12"/>
  <c r="H22" i="12"/>
  <c r="H21" i="12"/>
  <c r="H20" i="12"/>
  <c r="I20" i="12" s="1"/>
  <c r="H19" i="12"/>
  <c r="I19" i="12" s="1"/>
  <c r="H18" i="12"/>
  <c r="I18" i="12" s="1"/>
  <c r="H17" i="12"/>
  <c r="I17" i="12" s="1"/>
  <c r="H16" i="12"/>
  <c r="I16" i="12" s="1"/>
  <c r="H15" i="12"/>
  <c r="H14" i="12"/>
  <c r="H13" i="12"/>
  <c r="H12" i="12"/>
  <c r="H11" i="12"/>
  <c r="H8" i="12"/>
  <c r="H7" i="12"/>
  <c r="H6" i="12"/>
  <c r="F22" i="12"/>
  <c r="F21" i="12"/>
  <c r="F20" i="12"/>
  <c r="F19" i="12"/>
  <c r="F18" i="12"/>
  <c r="F17" i="12"/>
  <c r="F16" i="12"/>
  <c r="F15" i="12"/>
  <c r="F14" i="12"/>
  <c r="F13" i="12"/>
  <c r="F12" i="12"/>
  <c r="F11" i="12"/>
  <c r="F8" i="12"/>
  <c r="F7" i="12"/>
  <c r="F6" i="12"/>
  <c r="D20" i="12"/>
  <c r="D19" i="12"/>
  <c r="D18" i="12"/>
  <c r="D17" i="12"/>
  <c r="D16" i="12"/>
  <c r="D15" i="12"/>
  <c r="D14" i="12"/>
  <c r="D13" i="12"/>
  <c r="D12" i="12"/>
  <c r="D11" i="12"/>
  <c r="D8" i="12"/>
  <c r="D7" i="12"/>
  <c r="D6" i="12"/>
  <c r="I14" i="12" l="1"/>
  <c r="C149" i="12" s="1"/>
  <c r="L150" i="12"/>
  <c r="C148" i="12"/>
  <c r="O10" i="12"/>
  <c r="E53" i="12" s="1"/>
  <c r="N54" i="12"/>
  <c r="E52" i="12"/>
  <c r="O14" i="12"/>
  <c r="E149" i="12" s="1"/>
  <c r="N150" i="12"/>
  <c r="E148" i="12"/>
  <c r="X12" i="12"/>
  <c r="H101" i="12" s="1"/>
  <c r="Q102" i="12"/>
  <c r="H100" i="12"/>
  <c r="AA14" i="12"/>
  <c r="I149" i="12" s="1"/>
  <c r="I148" i="12"/>
  <c r="R150" i="12"/>
  <c r="I11" i="12"/>
  <c r="C77" i="12" s="1"/>
  <c r="L78" i="12"/>
  <c r="C76" i="12"/>
  <c r="I15" i="12"/>
  <c r="C173" i="12" s="1"/>
  <c r="L174" i="12"/>
  <c r="C172" i="12"/>
  <c r="I10" i="12"/>
  <c r="C53" i="12" s="1"/>
  <c r="L54" i="12"/>
  <c r="C52" i="12"/>
  <c r="L11" i="12"/>
  <c r="D77" i="12" s="1"/>
  <c r="D76" i="12"/>
  <c r="M78" i="12"/>
  <c r="L15" i="12"/>
  <c r="D173" i="12" s="1"/>
  <c r="D172" i="12"/>
  <c r="M174" i="12"/>
  <c r="O15" i="12"/>
  <c r="E173" i="12" s="1"/>
  <c r="N174" i="12"/>
  <c r="E172" i="12"/>
  <c r="I12" i="12"/>
  <c r="C101" i="12" s="1"/>
  <c r="L102" i="12"/>
  <c r="C100" i="12"/>
  <c r="L12" i="12"/>
  <c r="D101" i="12" s="1"/>
  <c r="M102" i="12"/>
  <c r="D100" i="12"/>
  <c r="O12" i="12"/>
  <c r="E101" i="12" s="1"/>
  <c r="N102" i="12"/>
  <c r="E100" i="12"/>
  <c r="R10" i="12"/>
  <c r="F53" i="12" s="1"/>
  <c r="O54" i="12"/>
  <c r="F52" i="12"/>
  <c r="R14" i="12"/>
  <c r="F149" i="12" s="1"/>
  <c r="O150" i="12"/>
  <c r="F148" i="12"/>
  <c r="U10" i="12"/>
  <c r="G53" i="12" s="1"/>
  <c r="P54" i="12"/>
  <c r="G52" i="12"/>
  <c r="U14" i="12"/>
  <c r="G149" i="12" s="1"/>
  <c r="P150" i="12"/>
  <c r="G148" i="12"/>
  <c r="X10" i="12"/>
  <c r="H53" i="12" s="1"/>
  <c r="Q54" i="12"/>
  <c r="H52" i="12"/>
  <c r="X14" i="12"/>
  <c r="H149" i="12" s="1"/>
  <c r="Q150" i="12"/>
  <c r="H148" i="12"/>
  <c r="AA12" i="12"/>
  <c r="I101" i="12" s="1"/>
  <c r="R102" i="12"/>
  <c r="I100" i="12"/>
  <c r="L10" i="12"/>
  <c r="D53" i="12" s="1"/>
  <c r="M54" i="12"/>
  <c r="D52" i="12"/>
  <c r="L14" i="12"/>
  <c r="D149" i="12" s="1"/>
  <c r="M150" i="12"/>
  <c r="D148" i="12"/>
  <c r="R12" i="12"/>
  <c r="F101" i="12" s="1"/>
  <c r="F100" i="12"/>
  <c r="O102" i="12"/>
  <c r="U12" i="12"/>
  <c r="G101" i="12" s="1"/>
  <c r="P102" i="12"/>
  <c r="G100" i="12"/>
  <c r="AA10" i="12"/>
  <c r="I53" i="12" s="1"/>
  <c r="R54" i="12"/>
  <c r="I52" i="12"/>
  <c r="O11" i="12"/>
  <c r="E77" i="12" s="1"/>
  <c r="E76" i="12"/>
  <c r="N78" i="12"/>
  <c r="R13" i="12"/>
  <c r="F125" i="12" s="1"/>
  <c r="O126" i="12"/>
  <c r="F124" i="12"/>
  <c r="U13" i="12"/>
  <c r="G125" i="12" s="1"/>
  <c r="P126" i="12"/>
  <c r="G124" i="12"/>
  <c r="X13" i="12"/>
  <c r="H125" i="12" s="1"/>
  <c r="Q126" i="12"/>
  <c r="H124" i="12"/>
  <c r="AA11" i="12"/>
  <c r="I77" i="12" s="1"/>
  <c r="I76" i="12"/>
  <c r="R78" i="12"/>
  <c r="AA15" i="12"/>
  <c r="I173" i="12" s="1"/>
  <c r="R174" i="12"/>
  <c r="I172" i="12"/>
  <c r="I13" i="12"/>
  <c r="C125" i="12" s="1"/>
  <c r="L126" i="12"/>
  <c r="C124" i="12"/>
  <c r="L13" i="12"/>
  <c r="D125" i="12" s="1"/>
  <c r="M126" i="12"/>
  <c r="D124" i="12"/>
  <c r="O13" i="12"/>
  <c r="E125" i="12" s="1"/>
  <c r="E124" i="12"/>
  <c r="N126" i="12"/>
  <c r="R11" i="12"/>
  <c r="F77" i="12" s="1"/>
  <c r="O78" i="12"/>
  <c r="F76" i="12"/>
  <c r="R15" i="12"/>
  <c r="F173" i="12" s="1"/>
  <c r="F172" i="12"/>
  <c r="O174" i="12"/>
  <c r="U11" i="12"/>
  <c r="G77" i="12" s="1"/>
  <c r="G76" i="12"/>
  <c r="U15" i="12"/>
  <c r="G173" i="12" s="1"/>
  <c r="G172" i="12"/>
  <c r="P174" i="12"/>
  <c r="X11" i="12"/>
  <c r="H77" i="12" s="1"/>
  <c r="Q78" i="12"/>
  <c r="H76" i="12"/>
  <c r="X15" i="12"/>
  <c r="H173" i="12" s="1"/>
  <c r="Q174" i="12"/>
  <c r="H172" i="12"/>
  <c r="AA13" i="12"/>
  <c r="I125" i="12" s="1"/>
  <c r="R126" i="12"/>
  <c r="I124" i="12"/>
  <c r="CZ23" i="12"/>
  <c r="DL23" i="12"/>
  <c r="DX23" i="12"/>
  <c r="AI9" i="12"/>
  <c r="DC23" i="12"/>
  <c r="DO23" i="12"/>
  <c r="DF23" i="12"/>
  <c r="DR23" i="12"/>
  <c r="DI23" i="12"/>
  <c r="DU23" i="12"/>
  <c r="DW24" i="12"/>
  <c r="DX9" i="12"/>
  <c r="DT24" i="12"/>
  <c r="DU9" i="12"/>
  <c r="DQ24" i="12"/>
  <c r="DR9" i="12"/>
  <c r="DN24" i="12"/>
  <c r="DO9" i="12"/>
  <c r="DK24" i="12"/>
  <c r="DL9" i="12"/>
  <c r="DH24" i="12"/>
  <c r="DI9" i="12"/>
  <c r="DE24" i="12"/>
  <c r="DF9" i="12"/>
  <c r="DB24" i="12"/>
  <c r="DC9" i="12"/>
  <c r="CY24" i="12"/>
  <c r="CZ9" i="12"/>
  <c r="CE23" i="12"/>
  <c r="CQ23" i="12"/>
  <c r="CH23" i="12"/>
  <c r="CT23" i="12"/>
  <c r="CK23" i="12"/>
  <c r="CW23" i="12"/>
  <c r="CB23" i="12"/>
  <c r="CN23" i="12"/>
  <c r="CV24" i="12"/>
  <c r="CW9" i="12"/>
  <c r="CM24" i="12"/>
  <c r="CN9" i="12"/>
  <c r="CP24" i="12"/>
  <c r="CQ9" i="12"/>
  <c r="CJ24" i="12"/>
  <c r="CK9" i="12"/>
  <c r="CS24" i="12"/>
  <c r="CT9" i="12"/>
  <c r="CA24" i="12"/>
  <c r="CB9" i="12"/>
  <c r="CD24" i="12"/>
  <c r="CE9" i="12"/>
  <c r="CG24" i="12"/>
  <c r="CH9" i="12"/>
  <c r="BS23" i="12"/>
  <c r="BV23" i="12"/>
  <c r="BM23" i="12"/>
  <c r="BY23" i="12"/>
  <c r="BP23" i="12"/>
  <c r="BX24" i="12"/>
  <c r="BY9" i="12"/>
  <c r="BU24" i="12"/>
  <c r="BV9" i="12"/>
  <c r="BL24" i="12"/>
  <c r="BM9" i="12"/>
  <c r="BR24" i="12"/>
  <c r="BS9" i="12"/>
  <c r="BO24" i="12"/>
  <c r="BP9" i="12"/>
  <c r="AC23" i="12"/>
  <c r="BA23" i="12"/>
  <c r="BG23" i="12"/>
  <c r="BJ23" i="12"/>
  <c r="BD23" i="12"/>
  <c r="BI24" i="12"/>
  <c r="BJ9" i="12"/>
  <c r="BF24" i="12"/>
  <c r="BG9" i="12"/>
  <c r="BC24" i="12"/>
  <c r="BD9" i="12"/>
  <c r="AZ24" i="12"/>
  <c r="BA9" i="12"/>
  <c r="AU23" i="12"/>
  <c r="AL23" i="12"/>
  <c r="AX23" i="12"/>
  <c r="AO23" i="12"/>
  <c r="AR23" i="12"/>
  <c r="AL9" i="12"/>
  <c r="AU9" i="12"/>
  <c r="AR9" i="12"/>
  <c r="AX9" i="12"/>
  <c r="AO9" i="12"/>
  <c r="AI23" i="12"/>
  <c r="AF23" i="12"/>
  <c r="AF9" i="12"/>
  <c r="AC9" i="12"/>
  <c r="Y23" i="12"/>
  <c r="Z23" i="12" s="1"/>
  <c r="AA23" i="12" s="1"/>
  <c r="Y9" i="12"/>
  <c r="T23" i="12"/>
  <c r="U23" i="12" s="1"/>
  <c r="T9" i="12"/>
  <c r="W9" i="12"/>
  <c r="S24" i="12"/>
  <c r="Q23" i="12"/>
  <c r="R23" i="12" s="1"/>
  <c r="W23" i="12"/>
  <c r="X23" i="12" s="1"/>
  <c r="Q9" i="12"/>
  <c r="P24" i="12"/>
  <c r="V24" i="12"/>
  <c r="D9" i="12"/>
  <c r="F23" i="12"/>
  <c r="N9" i="12"/>
  <c r="K23" i="12"/>
  <c r="L23" i="12" s="1"/>
  <c r="N23" i="12"/>
  <c r="O23" i="12" s="1"/>
  <c r="K9" i="12"/>
  <c r="M24" i="12"/>
  <c r="F9" i="12"/>
  <c r="E24" i="12"/>
  <c r="AL24" i="12" s="1"/>
  <c r="H9" i="12"/>
  <c r="H23" i="12"/>
  <c r="I23" i="12" s="1"/>
  <c r="G24" i="12"/>
  <c r="C24" i="12"/>
  <c r="N30" i="12" l="1"/>
  <c r="E28" i="12"/>
  <c r="O9" i="12"/>
  <c r="E29" i="12" s="1"/>
  <c r="I9" i="12"/>
  <c r="C29" i="12" s="1"/>
  <c r="L30" i="12"/>
  <c r="C28" i="12"/>
  <c r="L9" i="12"/>
  <c r="D29" i="12" s="1"/>
  <c r="M30" i="12"/>
  <c r="D28" i="12"/>
  <c r="O30" i="12"/>
  <c r="F28" i="12"/>
  <c r="R9" i="12"/>
  <c r="F29" i="12" s="1"/>
  <c r="Q30" i="12"/>
  <c r="X9" i="12"/>
  <c r="H29" i="12" s="1"/>
  <c r="H28" i="12"/>
  <c r="P30" i="12"/>
  <c r="G28" i="12"/>
  <c r="U9" i="12"/>
  <c r="G29" i="12" s="1"/>
  <c r="CZ24" i="12"/>
  <c r="DF24" i="12"/>
  <c r="DL24" i="12"/>
  <c r="DR24" i="12"/>
  <c r="DX24" i="12"/>
  <c r="DC24" i="12"/>
  <c r="DI24" i="12"/>
  <c r="DO24" i="12"/>
  <c r="DU24" i="12"/>
  <c r="CH24" i="12"/>
  <c r="CB24" i="12"/>
  <c r="CK24" i="12"/>
  <c r="CN24" i="12"/>
  <c r="CE24" i="12"/>
  <c r="CT24" i="12"/>
  <c r="CQ24" i="12"/>
  <c r="CW24" i="12"/>
  <c r="BS24" i="12"/>
  <c r="BV24" i="12"/>
  <c r="BP24" i="12"/>
  <c r="BM24" i="12"/>
  <c r="BY24" i="12"/>
  <c r="BA24" i="12"/>
  <c r="BG24" i="12"/>
  <c r="BD24" i="12"/>
  <c r="BJ24" i="12"/>
  <c r="AX24" i="12"/>
  <c r="K24" i="12"/>
  <c r="L24" i="12" s="1"/>
  <c r="AU24" i="12"/>
  <c r="AO24" i="12"/>
  <c r="AR24" i="12"/>
  <c r="AC24" i="12"/>
  <c r="AI24" i="12"/>
  <c r="AF24" i="12"/>
  <c r="Y24" i="12"/>
  <c r="Z24" i="12" s="1"/>
  <c r="AA24" i="12" s="1"/>
  <c r="Z9" i="12"/>
  <c r="W24" i="12"/>
  <c r="X24" i="12" s="1"/>
  <c r="Q24" i="12"/>
  <c r="R24" i="12" s="1"/>
  <c r="T24" i="12"/>
  <c r="U24" i="12" s="1"/>
  <c r="N24" i="12"/>
  <c r="O24" i="12" s="1"/>
  <c r="H24" i="12"/>
  <c r="I24" i="12" s="1"/>
  <c r="F24" i="12"/>
  <c r="R30" i="12" l="1"/>
  <c r="AA9" i="12"/>
  <c r="I29" i="12" s="1"/>
  <c r="I28" i="12"/>
</calcChain>
</file>

<file path=xl/sharedStrings.xml><?xml version="1.0" encoding="utf-8"?>
<sst xmlns="http://schemas.openxmlformats.org/spreadsheetml/2006/main" count="760" uniqueCount="135">
  <si>
    <t>CDU</t>
  </si>
  <si>
    <t>SPD</t>
  </si>
  <si>
    <t>FDP</t>
  </si>
  <si>
    <t>ÖDP</t>
  </si>
  <si>
    <t>CM</t>
  </si>
  <si>
    <t>REP</t>
  </si>
  <si>
    <t>Grüne</t>
  </si>
  <si>
    <t>Briefwahl</t>
  </si>
  <si>
    <t>Familie</t>
  </si>
  <si>
    <t>Wahlbezirk</t>
  </si>
  <si>
    <t>Wähler</t>
  </si>
  <si>
    <t>gültig</t>
  </si>
  <si>
    <t>abs.</t>
  </si>
  <si>
    <t>%</t>
  </si>
  <si>
    <t>+/-</t>
  </si>
  <si>
    <t>004-Amelunxen</t>
  </si>
  <si>
    <t>005-Blankenau</t>
  </si>
  <si>
    <t>006-Dalhausen</t>
  </si>
  <si>
    <t>rechtigte</t>
  </si>
  <si>
    <t>Wahlbe-</t>
  </si>
  <si>
    <t>Sonstige</t>
  </si>
  <si>
    <t>Zusammenstellung der Ergebnisse nach Stimmbezirken</t>
  </si>
  <si>
    <t>007-Drenke</t>
  </si>
  <si>
    <t>008-Haarbrück</t>
  </si>
  <si>
    <t>009-Herstelle</t>
  </si>
  <si>
    <t>011-Rothe</t>
  </si>
  <si>
    <t>012-Tietelsen</t>
  </si>
  <si>
    <t>013-Wehrden</t>
  </si>
  <si>
    <t>010-Jakobsberg</t>
  </si>
  <si>
    <t>014-Würgassen</t>
  </si>
  <si>
    <t>Piraten</t>
  </si>
  <si>
    <t>300-Kernstadt</t>
  </si>
  <si>
    <t>332-Stadt Beverungen</t>
  </si>
  <si>
    <t>Hinweise zu dieser Wahldatenauswertung</t>
  </si>
  <si>
    <t xml:space="preserve">Die Auswertungen beruhen auf den Wahldaten, welche mir zu Verfügung standen. Ich übernehme keine Gewähr, dass alle Werte, Berechnungen und Ergebnisse korrekt sind.
Die Auswertung habe ich auf Ortsebene durchgeführt, da sich die Wahlkreise innerhalb der Orte schon öfter geändert worden sind.
Die einzelnen Blätter dieser Exceldatei sind geschützt worden, um zu verhindern, dass die Datei in abgeänderter Form in den Umlauf gelangt. Die hier geschützte Datei kann weitergegeben werden.
Für Verbesserungsvorschläge, Hinweise oder Fehler in der hier gezeigten Auswertung, wenden Sie sich bitte an mich über meine Emailadresse: Frank.Schepke@spd-beverungen.de
Diese Datei ist vom Downloadbereich der Internetseite vom SPD OV Beverungen www.spd-beverungen.de entnommen worden.
</t>
  </si>
  <si>
    <t>Ihr Frank Schepke</t>
  </si>
  <si>
    <t>AfD</t>
  </si>
  <si>
    <t>NPD</t>
  </si>
  <si>
    <t>FAMILIE</t>
  </si>
  <si>
    <t>Die Linke</t>
  </si>
  <si>
    <t>Tierschutzpartei</t>
  </si>
  <si>
    <t>Die Partei</t>
  </si>
  <si>
    <t>Freie Wähler</t>
  </si>
  <si>
    <t>Volksabstimmung</t>
  </si>
  <si>
    <t>DKP</t>
  </si>
  <si>
    <t>MLPD</t>
  </si>
  <si>
    <t>BP</t>
  </si>
  <si>
    <t>SGP</t>
  </si>
  <si>
    <t>Tierschutz hier!</t>
  </si>
  <si>
    <t>Tierschutzallianz</t>
  </si>
  <si>
    <t>Bündnis C</t>
  </si>
  <si>
    <t>BIG</t>
  </si>
  <si>
    <t>BGE</t>
  </si>
  <si>
    <t>Die Direkte!</t>
  </si>
  <si>
    <t>DiEM25</t>
  </si>
  <si>
    <t>III. Weg</t>
  </si>
  <si>
    <t>Die Grauen</t>
  </si>
  <si>
    <t>Die Rechte</t>
  </si>
  <si>
    <t>Die Violetten</t>
  </si>
  <si>
    <t>Liebe</t>
  </si>
  <si>
    <t>Die Frauen</t>
  </si>
  <si>
    <t>Graue Panther</t>
  </si>
  <si>
    <t>LKR</t>
  </si>
  <si>
    <t>Menschliche Welt</t>
  </si>
  <si>
    <t>NL</t>
  </si>
  <si>
    <t>ÖkoLinX</t>
  </si>
  <si>
    <t>Die Humanisten</t>
  </si>
  <si>
    <t>Partei für die Tiere</t>
  </si>
  <si>
    <t>Gesundheitsforschung</t>
  </si>
  <si>
    <t>Volt</t>
  </si>
  <si>
    <t>001-Beverungen I</t>
  </si>
  <si>
    <t>002-Beverungen II</t>
  </si>
  <si>
    <t>003-Beverungen III</t>
  </si>
  <si>
    <t>100-Briefwahl Beverungen I</t>
  </si>
  <si>
    <t>200-Briefwahl Beverungen II</t>
  </si>
  <si>
    <t>Europawahl 26.05.2019</t>
  </si>
  <si>
    <t>PIRATEN</t>
  </si>
  <si>
    <t>PBC</t>
  </si>
  <si>
    <t>AUF</t>
  </si>
  <si>
    <t>PSG</t>
  </si>
  <si>
    <t>BÃ¼So</t>
  </si>
  <si>
    <t>pro NRW</t>
  </si>
  <si>
    <t>Die PARTEI</t>
  </si>
  <si>
    <t>011-Beverungen I</t>
  </si>
  <si>
    <t>021-Beverungen II</t>
  </si>
  <si>
    <t>031-Beverungen III</t>
  </si>
  <si>
    <t>041-Beverungen IV</t>
  </si>
  <si>
    <t>051-Beverungen V</t>
  </si>
  <si>
    <t>061-Beverungen VI</t>
  </si>
  <si>
    <t>071-Beverungen VII</t>
  </si>
  <si>
    <t>081-Amelunxen I</t>
  </si>
  <si>
    <t>091-Amelunxen II</t>
  </si>
  <si>
    <t>092-Blankenau</t>
  </si>
  <si>
    <t>101-Dalhausen I</t>
  </si>
  <si>
    <t>102-Dalhausen II</t>
  </si>
  <si>
    <t>121-Drenke</t>
  </si>
  <si>
    <t>122-Rothe</t>
  </si>
  <si>
    <t>123-Tietelsen</t>
  </si>
  <si>
    <t>131-Haarbrück</t>
  </si>
  <si>
    <t>132-Jakobsberg</t>
  </si>
  <si>
    <t>141-Herstelle</t>
  </si>
  <si>
    <t>151-Wehrden</t>
  </si>
  <si>
    <t>161-Würgassen</t>
  </si>
  <si>
    <t>B300-Briefwahlbezirk</t>
  </si>
  <si>
    <t>abs</t>
  </si>
  <si>
    <t>Kernstadt</t>
  </si>
  <si>
    <t>Amelunxen</t>
  </si>
  <si>
    <t>Dalhausen</t>
  </si>
  <si>
    <t>Stadt Beverungen</t>
  </si>
  <si>
    <t>FREIE WÄHLER</t>
  </si>
  <si>
    <t>Ö–DP</t>
  </si>
  <si>
    <t>BÜSo</t>
  </si>
  <si>
    <t>AFD</t>
  </si>
  <si>
    <t>Die Tierschutzpartei</t>
  </si>
  <si>
    <t>DIE FRAUEN</t>
  </si>
  <si>
    <t>AUFBRUCH</t>
  </si>
  <si>
    <t>50Plus</t>
  </si>
  <si>
    <t>DVU</t>
  </si>
  <si>
    <t>DIE GRAUEN</t>
  </si>
  <si>
    <t>DIE VIOLETTEN</t>
  </si>
  <si>
    <t>EDE</t>
  </si>
  <si>
    <t>FBI</t>
  </si>
  <si>
    <t>FÃœR VOLKSENTSCHEIDE</t>
  </si>
  <si>
    <t>FW FREIE WÃ„HLER</t>
  </si>
  <si>
    <t>Newropeans</t>
  </si>
  <si>
    <t>RRP</t>
  </si>
  <si>
    <t>RENTNER</t>
  </si>
  <si>
    <t>EAP</t>
  </si>
  <si>
    <t>CBV</t>
  </si>
  <si>
    <t>Zentrum</t>
  </si>
  <si>
    <t>Jahr</t>
  </si>
  <si>
    <t>Europawahl 10.06.1979</t>
  </si>
  <si>
    <t>Europawahl 07.06.2009</t>
  </si>
  <si>
    <t>Europawahl 25.05.2014</t>
  </si>
  <si>
    <t>Stand: 03.07.2019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</si>
</sst>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10" x14ac:knownFonts="1">
    <font>
      <sz val="10"/>
      <name val="Arial"/>
    </font>
    <font>
      <b/>
      <sz val="12"/>
      <name val="Calibri"/>
      <family val="2"/>
      <scheme val="minor"/>
    </font>
    <font>
      <sz val="10"/>
      <name val="Calibri"/>
      <family val="2"/>
      <scheme val="minor"/>
    </font>
    <font>
      <sz val="10"/>
      <color theme="0"/>
      <name val="Calibri"/>
      <family val="2"/>
      <scheme val="minor"/>
    </font>
    <font>
      <b/>
      <sz val="10"/>
      <name val="Calibri"/>
      <family val="2"/>
      <scheme val="minor"/>
    </font>
    <font>
      <b/>
      <u/>
      <sz val="10"/>
      <name val="Calibri"/>
      <family val="2"/>
      <scheme val="minor"/>
    </font>
    <font>
      <i/>
      <sz val="10"/>
      <name val="Calibri"/>
      <family val="2"/>
      <scheme val="minor"/>
    </font>
    <font>
      <sz val="10"/>
      <name val="Arial"/>
    </font>
    <font>
      <sz val="10"/>
      <name val="Calibri"/>
      <family val="2"/>
      <scheme val="minor"/>
    </font>
    <font>
      <b/>
      <sz val="10"/>
      <name val="Calibri"/>
      <family val="2"/>
      <scheme val="minor"/>
    </font>
  </fonts>
  <fills count="13">
    <fill>
      <patternFill patternType="none"/>
    </fill>
    <fill>
      <patternFill patternType="gray125"/>
    </fill>
    <fill>
      <patternFill patternType="solid">
        <fgColor theme="0" tint="-4.9989318521683403E-2"/>
        <bgColor indexed="64"/>
      </patternFill>
    </fill>
    <fill>
      <patternFill patternType="solid">
        <fgColor theme="1"/>
        <bgColor indexed="64"/>
      </patternFill>
    </fill>
    <fill>
      <patternFill patternType="solid">
        <fgColor rgb="FFFF0000"/>
        <bgColor indexed="64"/>
      </patternFill>
    </fill>
    <fill>
      <patternFill patternType="solid">
        <fgColor rgb="FFFFFF00"/>
        <bgColor indexed="64"/>
      </patternFill>
    </fill>
    <fill>
      <patternFill patternType="solid">
        <fgColor rgb="FF00B050"/>
        <bgColor indexed="64"/>
      </patternFill>
    </fill>
    <fill>
      <patternFill patternType="solid">
        <fgColor theme="6" tint="0.79998168889431442"/>
        <bgColor indexed="64"/>
      </patternFill>
    </fill>
    <fill>
      <patternFill patternType="solid">
        <fgColor rgb="FF0070C0"/>
        <bgColor indexed="64"/>
      </patternFill>
    </fill>
    <fill>
      <patternFill patternType="solid">
        <fgColor theme="3" tint="0.39997558519241921"/>
        <bgColor indexed="64"/>
      </patternFill>
    </fill>
    <fill>
      <patternFill patternType="solid">
        <fgColor theme="8" tint="-0.249977111117893"/>
        <bgColor indexed="64"/>
      </patternFill>
    </fill>
    <fill>
      <patternFill patternType="solid">
        <fgColor rgb="FFC00000"/>
        <bgColor indexed="64"/>
      </patternFill>
    </fill>
    <fill>
      <patternFill patternType="solid">
        <fgColor theme="0" tint="-0.249977111117893"/>
        <bgColor indexed="64"/>
      </patternFill>
    </fill>
  </fills>
  <borders count="15">
    <border>
      <left/>
      <right/>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double">
        <color auto="1"/>
      </left>
      <right style="double">
        <color auto="1"/>
      </right>
      <top style="double">
        <color auto="1"/>
      </top>
      <bottom/>
      <diagonal/>
    </border>
    <border>
      <left style="double">
        <color auto="1"/>
      </left>
      <right style="double">
        <color auto="1"/>
      </right>
      <top/>
      <bottom/>
      <diagonal/>
    </border>
    <border>
      <left style="double">
        <color auto="1"/>
      </left>
      <right style="double">
        <color auto="1"/>
      </right>
      <top/>
      <bottom style="double">
        <color auto="1"/>
      </bottom>
      <diagonal/>
    </border>
  </borders>
  <cellStyleXfs count="1">
    <xf numFmtId="0" fontId="0" fillId="0" borderId="0"/>
  </cellStyleXfs>
  <cellXfs count="74">
    <xf numFmtId="0" fontId="0" fillId="0" borderId="0" xfId="0"/>
    <xf numFmtId="0" fontId="2" fillId="0" borderId="0" xfId="0" applyFont="1"/>
    <xf numFmtId="0" fontId="2" fillId="2" borderId="0" xfId="0" applyFont="1" applyFill="1"/>
    <xf numFmtId="0" fontId="2" fillId="2" borderId="0" xfId="0" applyFont="1" applyFill="1" applyAlignment="1">
      <alignment horizontal="center" vertical="center"/>
    </xf>
    <xf numFmtId="0" fontId="3" fillId="3" borderId="0" xfId="0" applyFont="1" applyFill="1" applyAlignment="1">
      <alignment horizontal="center" vertical="center"/>
    </xf>
    <xf numFmtId="0" fontId="3" fillId="3" borderId="0" xfId="0" quotePrefix="1" applyFont="1" applyFill="1" applyAlignment="1">
      <alignment horizontal="center" vertical="center"/>
    </xf>
    <xf numFmtId="0" fontId="3" fillId="4" borderId="0" xfId="0" applyFont="1" applyFill="1" applyAlignment="1">
      <alignment horizontal="center" vertical="center"/>
    </xf>
    <xf numFmtId="0" fontId="3" fillId="4" borderId="0" xfId="0" quotePrefix="1" applyFont="1" applyFill="1" applyAlignment="1">
      <alignment horizontal="center" vertical="center"/>
    </xf>
    <xf numFmtId="0" fontId="2" fillId="5" borderId="0" xfId="0" applyFont="1" applyFill="1" applyAlignment="1">
      <alignment horizontal="center" vertical="center"/>
    </xf>
    <xf numFmtId="0" fontId="2" fillId="5" borderId="0" xfId="0" quotePrefix="1" applyFont="1" applyFill="1" applyAlignment="1">
      <alignment horizontal="center" vertical="center"/>
    </xf>
    <xf numFmtId="0" fontId="3" fillId="6" borderId="0" xfId="0" applyFont="1" applyFill="1" applyAlignment="1">
      <alignment horizontal="center" vertical="center"/>
    </xf>
    <xf numFmtId="0" fontId="3" fillId="6" borderId="0" xfId="0" quotePrefix="1" applyFont="1" applyFill="1" applyAlignment="1">
      <alignment horizontal="center" vertical="center"/>
    </xf>
    <xf numFmtId="0" fontId="2" fillId="0" borderId="2" xfId="0" applyFont="1" applyBorder="1"/>
    <xf numFmtId="0" fontId="2" fillId="0" borderId="3" xfId="0" applyFont="1" applyBorder="1"/>
    <xf numFmtId="0" fontId="2" fillId="0" borderId="4" xfId="0" applyFont="1" applyBorder="1"/>
    <xf numFmtId="10" fontId="2" fillId="0" borderId="4" xfId="0" applyNumberFormat="1" applyFont="1" applyBorder="1"/>
    <xf numFmtId="10" fontId="2" fillId="0" borderId="5" xfId="0" applyNumberFormat="1" applyFont="1" applyBorder="1"/>
    <xf numFmtId="0" fontId="2" fillId="0" borderId="6" xfId="0" applyFont="1" applyBorder="1"/>
    <xf numFmtId="0" fontId="2" fillId="0" borderId="7" xfId="0" applyFont="1" applyBorder="1"/>
    <xf numFmtId="0" fontId="2" fillId="0" borderId="0" xfId="0" applyFont="1" applyBorder="1"/>
    <xf numFmtId="10" fontId="2" fillId="0" borderId="0" xfId="0" applyNumberFormat="1" applyFont="1" applyBorder="1"/>
    <xf numFmtId="10" fontId="2" fillId="0" borderId="1" xfId="0" applyNumberFormat="1" applyFont="1" applyBorder="1"/>
    <xf numFmtId="0" fontId="4" fillId="0" borderId="6" xfId="0" applyFont="1" applyBorder="1"/>
    <xf numFmtId="0" fontId="4" fillId="0" borderId="7" xfId="0" applyFont="1" applyBorder="1"/>
    <xf numFmtId="0" fontId="4" fillId="0" borderId="0" xfId="0" applyFont="1" applyBorder="1"/>
    <xf numFmtId="10" fontId="4" fillId="0" borderId="0" xfId="0" applyNumberFormat="1" applyFont="1" applyBorder="1"/>
    <xf numFmtId="10" fontId="4" fillId="0" borderId="1" xfId="0" applyNumberFormat="1" applyFont="1" applyBorder="1"/>
    <xf numFmtId="0" fontId="4" fillId="0" borderId="8" xfId="0" applyFont="1" applyBorder="1"/>
    <xf numFmtId="0" fontId="4" fillId="0" borderId="9" xfId="0" applyFont="1" applyBorder="1"/>
    <xf numFmtId="0" fontId="4" fillId="0" borderId="10" xfId="0" applyFont="1" applyBorder="1"/>
    <xf numFmtId="10" fontId="4" fillId="0" borderId="10" xfId="0" applyNumberFormat="1" applyFont="1" applyBorder="1"/>
    <xf numFmtId="10" fontId="4" fillId="0" borderId="11" xfId="0" applyNumberFormat="1" applyFont="1" applyBorder="1"/>
    <xf numFmtId="0" fontId="2" fillId="0" borderId="1" xfId="0" applyFont="1" applyBorder="1"/>
    <xf numFmtId="0" fontId="5" fillId="7" borderId="12" xfId="0" applyFont="1" applyFill="1" applyBorder="1" applyAlignment="1">
      <alignment horizontal="center"/>
    </xf>
    <xf numFmtId="0" fontId="2" fillId="7" borderId="13" xfId="0" applyFont="1" applyFill="1" applyBorder="1"/>
    <xf numFmtId="164" fontId="2" fillId="7" borderId="13" xfId="0" applyNumberFormat="1" applyFont="1" applyFill="1" applyBorder="1" applyAlignment="1">
      <alignment wrapText="1"/>
    </xf>
    <xf numFmtId="0" fontId="6" fillId="7" borderId="14" xfId="0" applyFont="1" applyFill="1" applyBorder="1" applyAlignment="1">
      <alignment horizontal="right"/>
    </xf>
    <xf numFmtId="0" fontId="0" fillId="0" borderId="0" xfId="0" quotePrefix="1"/>
    <xf numFmtId="0" fontId="8" fillId="0" borderId="0" xfId="0" applyFont="1"/>
    <xf numFmtId="0" fontId="9" fillId="0" borderId="0" xfId="0" applyFont="1"/>
    <xf numFmtId="0" fontId="8" fillId="2" borderId="0" xfId="0" quotePrefix="1" applyFont="1" applyFill="1" applyAlignment="1">
      <alignment horizontal="center" vertical="center"/>
    </xf>
    <xf numFmtId="10" fontId="8" fillId="0" borderId="0" xfId="0" applyNumberFormat="1" applyFont="1"/>
    <xf numFmtId="0" fontId="3" fillId="9" borderId="0" xfId="0" applyFont="1" applyFill="1" applyAlignment="1">
      <alignment horizontal="center" vertical="center"/>
    </xf>
    <xf numFmtId="0" fontId="3" fillId="9" borderId="0" xfId="0" quotePrefix="1" applyFont="1" applyFill="1" applyAlignment="1">
      <alignment horizontal="center" vertical="center"/>
    </xf>
    <xf numFmtId="0" fontId="0" fillId="0" borderId="0" xfId="0" applyAlignment="1"/>
    <xf numFmtId="0" fontId="3" fillId="10" borderId="0" xfId="0" applyFont="1" applyFill="1" applyAlignment="1">
      <alignment horizontal="center" vertical="center"/>
    </xf>
    <xf numFmtId="0" fontId="3" fillId="10" borderId="0" xfId="0" quotePrefix="1" applyFont="1" applyFill="1" applyAlignment="1">
      <alignment horizontal="center" vertical="center"/>
    </xf>
    <xf numFmtId="0" fontId="3" fillId="11" borderId="0" xfId="0" applyFont="1" applyFill="1" applyAlignment="1">
      <alignment horizontal="center" vertical="center"/>
    </xf>
    <xf numFmtId="0" fontId="3" fillId="11" borderId="0" xfId="0" quotePrefix="1" applyFont="1" applyFill="1" applyAlignment="1">
      <alignment horizontal="center" vertical="center"/>
    </xf>
    <xf numFmtId="0" fontId="3" fillId="12" borderId="0" xfId="0" applyFont="1" applyFill="1" applyAlignment="1">
      <alignment horizontal="center" vertical="center"/>
    </xf>
    <xf numFmtId="0" fontId="3" fillId="12" borderId="0" xfId="0" quotePrefix="1" applyFont="1" applyFill="1" applyAlignment="1">
      <alignment horizontal="center" vertical="center"/>
    </xf>
    <xf numFmtId="0" fontId="0" fillId="0" borderId="0" xfId="0" applyAlignment="1"/>
    <xf numFmtId="0" fontId="0" fillId="0" borderId="0" xfId="0" applyAlignment="1"/>
    <xf numFmtId="0" fontId="0" fillId="0" borderId="0" xfId="0" applyAlignment="1"/>
    <xf numFmtId="0" fontId="3" fillId="8" borderId="0" xfId="0" quotePrefix="1" applyFont="1" applyFill="1" applyAlignment="1">
      <alignment horizontal="center" vertical="center"/>
    </xf>
    <xf numFmtId="0" fontId="2" fillId="0" borderId="5" xfId="0" applyFont="1" applyBorder="1"/>
    <xf numFmtId="0" fontId="2" fillId="0" borderId="11" xfId="0" applyFont="1" applyBorder="1"/>
    <xf numFmtId="0" fontId="0" fillId="0" borderId="0" xfId="0"/>
    <xf numFmtId="0" fontId="2" fillId="2" borderId="0" xfId="0" quotePrefix="1" applyFont="1" applyFill="1" applyAlignment="1">
      <alignment horizontal="center" vertical="center"/>
    </xf>
    <xf numFmtId="0" fontId="8" fillId="0" borderId="0" xfId="0" applyFont="1" applyAlignment="1"/>
    <xf numFmtId="0" fontId="7" fillId="0" borderId="0" xfId="0" applyFont="1" applyAlignment="1"/>
    <xf numFmtId="0" fontId="1" fillId="0" borderId="0" xfId="0" applyFont="1" applyAlignment="1">
      <alignment horizontal="center"/>
    </xf>
    <xf numFmtId="0" fontId="0" fillId="0" borderId="0" xfId="0" applyAlignment="1"/>
    <xf numFmtId="0" fontId="2" fillId="0" borderId="0" xfId="0" applyFont="1" applyAlignment="1"/>
    <xf numFmtId="0" fontId="2" fillId="5" borderId="0" xfId="0" applyFont="1" applyFill="1" applyAlignment="1">
      <alignment horizontal="center"/>
    </xf>
    <xf numFmtId="0" fontId="3" fillId="9" borderId="0" xfId="0" applyFont="1" applyFill="1" applyAlignment="1">
      <alignment horizontal="center"/>
    </xf>
    <xf numFmtId="0" fontId="2" fillId="2" borderId="0" xfId="0" applyFont="1" applyFill="1" applyAlignment="1">
      <alignment horizontal="center"/>
    </xf>
    <xf numFmtId="0" fontId="2" fillId="0" borderId="0" xfId="0" applyFont="1" applyAlignment="1">
      <alignment horizontal="center"/>
    </xf>
    <xf numFmtId="0" fontId="3" fillId="3" borderId="0" xfId="0" applyFont="1" applyFill="1" applyAlignment="1">
      <alignment horizontal="center"/>
    </xf>
    <xf numFmtId="0" fontId="3" fillId="4" borderId="0" xfId="0" applyFont="1" applyFill="1" applyAlignment="1">
      <alignment horizontal="center"/>
    </xf>
    <xf numFmtId="0" fontId="3" fillId="6" borderId="0" xfId="0" applyFont="1" applyFill="1" applyAlignment="1">
      <alignment horizontal="center"/>
    </xf>
    <xf numFmtId="0" fontId="3" fillId="10" borderId="0" xfId="0" applyFont="1" applyFill="1" applyAlignment="1">
      <alignment horizontal="center"/>
    </xf>
    <xf numFmtId="0" fontId="3" fillId="11" borderId="0" xfId="0" applyFont="1" applyFill="1" applyAlignment="1">
      <alignment horizontal="center"/>
    </xf>
    <xf numFmtId="0" fontId="3" fillId="12" borderId="0" xfId="0" applyFont="1" applyFill="1" applyAlignment="1">
      <alignment horizontal="center"/>
    </xf>
  </cellXfs>
  <cellStyles count="1">
    <cellStyle name="Standard" xfId="0" builtinId="0"/>
  </cellStyles>
  <dxfs count="0"/>
  <tableStyles count="0" defaultTableStyle="TableStyleMedium2" defaultPivotStyle="PivotStyleLight16"/>
  <colors>
    <mruColors>
      <color rgb="FF62D2BF"/>
      <color rgb="FFFF0066"/>
      <color rgb="FFFF6600"/>
      <color rgb="FFFF505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charts/_rels/chart12.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1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18.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21.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24.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27.xml.rels><?xml version="1.0" encoding="UTF-8" standalone="yes"?>
<Relationships xmlns="http://schemas.openxmlformats.org/package/2006/relationships"><Relationship Id="rId2" Type="http://schemas.microsoft.com/office/2011/relationships/chartColorStyle" Target="colors9.xml"/><Relationship Id="rId1" Type="http://schemas.microsoft.com/office/2011/relationships/chartStyle" Target="style9.xml"/></Relationships>
</file>

<file path=xl/charts/_rels/chart3.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30.xml.rels><?xml version="1.0" encoding="UTF-8" standalone="yes"?>
<Relationships xmlns="http://schemas.openxmlformats.org/package/2006/relationships"><Relationship Id="rId2" Type="http://schemas.microsoft.com/office/2011/relationships/chartColorStyle" Target="colors10.xml"/><Relationship Id="rId1" Type="http://schemas.microsoft.com/office/2011/relationships/chartStyle" Target="style10.xml"/></Relationships>
</file>

<file path=xl/charts/_rels/chart33.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36.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39.xml.rels><?xml version="1.0" encoding="UTF-8" standalone="yes"?>
<Relationships xmlns="http://schemas.openxmlformats.org/package/2006/relationships"><Relationship Id="rId2" Type="http://schemas.microsoft.com/office/2011/relationships/chartColorStyle" Target="colors13.xml"/><Relationship Id="rId1" Type="http://schemas.microsoft.com/office/2011/relationships/chartStyle" Target="style13.xml"/></Relationships>
</file>

<file path=xl/charts/_rels/chart42.xml.rels><?xml version="1.0" encoding="UTF-8" standalone="yes"?>
<Relationships xmlns="http://schemas.openxmlformats.org/package/2006/relationships"><Relationship Id="rId2" Type="http://schemas.microsoft.com/office/2011/relationships/chartColorStyle" Target="colors14.xml"/><Relationship Id="rId1" Type="http://schemas.microsoft.com/office/2011/relationships/chartStyle" Target="style14.xml"/></Relationships>
</file>

<file path=xl/charts/_rels/chart6.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9.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de-DE"/>
              <a:t>300-Kernstadt</a:t>
            </a:r>
            <a:r>
              <a:rPr lang="de-DE" baseline="0"/>
              <a:t> Prozentual</a:t>
            </a:r>
            <a:endParaRPr lang="de-DE"/>
          </a:p>
        </c:rich>
      </c:tx>
      <c:overlay val="0"/>
    </c:title>
    <c:autoTitleDeleted val="0"/>
    <c:view3D>
      <c:rotX val="30"/>
      <c:rotY val="0"/>
      <c:rAngAx val="0"/>
    </c:view3D>
    <c:floor>
      <c:thickness val="0"/>
    </c:floor>
    <c:sideWall>
      <c:thickness val="0"/>
    </c:sideWall>
    <c:backWall>
      <c:thickness val="0"/>
    </c:backWall>
    <c:plotArea>
      <c:layout/>
      <c:pie3DChart>
        <c:varyColors val="1"/>
        <c:ser>
          <c:idx val="0"/>
          <c:order val="0"/>
          <c:tx>
            <c:strRef>
              <c:f>'2019'!$A$28:$B$28</c:f>
              <c:strCache>
                <c:ptCount val="2"/>
                <c:pt idx="0">
                  <c:v>300-Kernstadt Prozentual</c:v>
                </c:pt>
              </c:strCache>
            </c:strRef>
          </c:tx>
          <c:dPt>
            <c:idx val="0"/>
            <c:bubble3D val="0"/>
            <c:spPr>
              <a:solidFill>
                <a:schemeClr val="tx1"/>
              </a:solidFill>
              <a:ln>
                <a:solidFill>
                  <a:schemeClr val="bg1">
                    <a:lumMod val="50000"/>
                  </a:schemeClr>
                </a:solidFill>
              </a:ln>
            </c:spPr>
            <c:extLst>
              <c:ext xmlns:c16="http://schemas.microsoft.com/office/drawing/2014/chart" uri="{C3380CC4-5D6E-409C-BE32-E72D297353CC}">
                <c16:uniqueId val="{00000001-B071-462C-BF8B-4FD41426F740}"/>
              </c:ext>
            </c:extLst>
          </c:dPt>
          <c:dPt>
            <c:idx val="1"/>
            <c:bubble3D val="0"/>
            <c:spPr>
              <a:solidFill>
                <a:srgbClr val="FF0000"/>
              </a:solidFill>
            </c:spPr>
            <c:extLst>
              <c:ext xmlns:c16="http://schemas.microsoft.com/office/drawing/2014/chart" uri="{C3380CC4-5D6E-409C-BE32-E72D297353CC}">
                <c16:uniqueId val="{00000003-B071-462C-BF8B-4FD41426F740}"/>
              </c:ext>
            </c:extLst>
          </c:dPt>
          <c:dPt>
            <c:idx val="2"/>
            <c:bubble3D val="0"/>
            <c:spPr>
              <a:solidFill>
                <a:srgbClr val="00B050"/>
              </a:solidFill>
            </c:spPr>
            <c:extLst>
              <c:ext xmlns:c16="http://schemas.microsoft.com/office/drawing/2014/chart" uri="{C3380CC4-5D6E-409C-BE32-E72D297353CC}">
                <c16:uniqueId val="{00000005-B071-462C-BF8B-4FD41426F740}"/>
              </c:ext>
            </c:extLst>
          </c:dPt>
          <c:dPt>
            <c:idx val="3"/>
            <c:bubble3D val="0"/>
            <c:spPr>
              <a:solidFill>
                <a:srgbClr val="0070C0"/>
              </a:solidFill>
            </c:spPr>
            <c:extLst>
              <c:ext xmlns:c16="http://schemas.microsoft.com/office/drawing/2014/chart" uri="{C3380CC4-5D6E-409C-BE32-E72D297353CC}">
                <c16:uniqueId val="{00000007-B071-462C-BF8B-4FD41426F740}"/>
              </c:ext>
            </c:extLst>
          </c:dPt>
          <c:dPt>
            <c:idx val="4"/>
            <c:bubble3D val="0"/>
            <c:spPr>
              <a:solidFill>
                <a:srgbClr val="FF0066"/>
              </a:solidFill>
            </c:spPr>
            <c:extLst>
              <c:ext xmlns:c16="http://schemas.microsoft.com/office/drawing/2014/chart" uri="{C3380CC4-5D6E-409C-BE32-E72D297353CC}">
                <c16:uniqueId val="{00000009-B071-462C-BF8B-4FD41426F740}"/>
              </c:ext>
            </c:extLst>
          </c:dPt>
          <c:dPt>
            <c:idx val="5"/>
            <c:bubble3D val="0"/>
            <c:spPr>
              <a:solidFill>
                <a:srgbClr val="FFFF00"/>
              </a:solidFill>
            </c:spPr>
            <c:extLst>
              <c:ext xmlns:c16="http://schemas.microsoft.com/office/drawing/2014/chart" uri="{C3380CC4-5D6E-409C-BE32-E72D297353CC}">
                <c16:uniqueId val="{0000000B-B071-462C-BF8B-4FD41426F740}"/>
              </c:ext>
            </c:extLst>
          </c:dPt>
          <c:dLbls>
            <c:dLbl>
              <c:idx val="0"/>
              <c:spPr/>
              <c:txPr>
                <a:bodyPr/>
                <a:lstStyle/>
                <a:p>
                  <a:pPr>
                    <a:defRPr>
                      <a:solidFill>
                        <a:schemeClr val="bg1"/>
                      </a:solidFill>
                    </a:defRPr>
                  </a:pPr>
                  <a:endParaRPr lang="de-DE"/>
                </a:p>
              </c:txPr>
              <c:showLegendKey val="0"/>
              <c:showVal val="1"/>
              <c:showCatName val="0"/>
              <c:showSerName val="0"/>
              <c:showPercent val="0"/>
              <c:showBubbleSize val="0"/>
              <c:extLst>
                <c:ext xmlns:c16="http://schemas.microsoft.com/office/drawing/2014/chart" uri="{C3380CC4-5D6E-409C-BE32-E72D297353CC}">
                  <c16:uniqueId val="{00000001-B071-462C-BF8B-4FD41426F740}"/>
                </c:ext>
              </c:extLst>
            </c:dLbl>
            <c:spPr>
              <a:noFill/>
              <a:ln>
                <a:noFill/>
              </a:ln>
              <a:effectLst/>
            </c:spPr>
            <c:showLegendKey val="0"/>
            <c:showVal val="1"/>
            <c:showCatName val="0"/>
            <c:showSerName val="0"/>
            <c:showPercent val="0"/>
            <c:showBubbleSize val="0"/>
            <c:showLeaderLines val="1"/>
            <c:extLst>
              <c:ext xmlns:c15="http://schemas.microsoft.com/office/drawing/2012/chart" uri="{CE6537A1-D6FC-4f65-9D91-7224C49458BB}"/>
            </c:extLst>
          </c:dLbls>
          <c:cat>
            <c:strRef>
              <c:f>'2019'!$C$27:$I$27</c:f>
              <c:strCache>
                <c:ptCount val="7"/>
                <c:pt idx="0">
                  <c:v>CDU</c:v>
                </c:pt>
                <c:pt idx="1">
                  <c:v>SPD</c:v>
                </c:pt>
                <c:pt idx="2">
                  <c:v>Grüne</c:v>
                </c:pt>
                <c:pt idx="3">
                  <c:v>AFD</c:v>
                </c:pt>
                <c:pt idx="4">
                  <c:v>Die Linke</c:v>
                </c:pt>
                <c:pt idx="5">
                  <c:v>FDP</c:v>
                </c:pt>
                <c:pt idx="6">
                  <c:v>Sonstige</c:v>
                </c:pt>
              </c:strCache>
            </c:strRef>
          </c:cat>
          <c:val>
            <c:numRef>
              <c:f>'2019'!$C$28:$I$28</c:f>
              <c:numCache>
                <c:formatCode>0.00%</c:formatCode>
                <c:ptCount val="7"/>
                <c:pt idx="0">
                  <c:v>0.36728395061728397</c:v>
                </c:pt>
                <c:pt idx="1">
                  <c:v>0.19598765432098766</c:v>
                </c:pt>
                <c:pt idx="2">
                  <c:v>0.14917695473251028</c:v>
                </c:pt>
                <c:pt idx="3">
                  <c:v>9.7222222222222224E-2</c:v>
                </c:pt>
                <c:pt idx="4">
                  <c:v>4.9382716049382713E-2</c:v>
                </c:pt>
                <c:pt idx="5">
                  <c:v>6.3786008230452676E-2</c:v>
                </c:pt>
                <c:pt idx="6">
                  <c:v>7.716049382716049E-2</c:v>
                </c:pt>
              </c:numCache>
            </c:numRef>
          </c:val>
          <c:extLst>
            <c:ext xmlns:c16="http://schemas.microsoft.com/office/drawing/2014/chart" uri="{C3380CC4-5D6E-409C-BE32-E72D297353CC}">
              <c16:uniqueId val="{0000000C-B071-462C-BF8B-4FD41426F740}"/>
            </c:ext>
          </c:extLst>
        </c:ser>
        <c:dLbls>
          <c:showLegendKey val="0"/>
          <c:showVal val="0"/>
          <c:showCatName val="0"/>
          <c:showSerName val="0"/>
          <c:showPercent val="0"/>
          <c:showBubbleSize val="0"/>
          <c:showLeaderLines val="1"/>
        </c:dLbls>
      </c:pie3DChart>
    </c:plotArea>
    <c:plotVisOnly val="1"/>
    <c:dispBlanksAs val="zero"/>
    <c:showDLblsOverMax val="0"/>
  </c:chart>
  <c:printSettings>
    <c:headerFooter/>
    <c:pageMargins b="0.78740157499999996" l="0.70000000000000007" r="0.70000000000000007" t="0.78740157499999996" header="0.30000000000000004" footer="0.30000000000000004"/>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de-DE"/>
              <a:t>006-Dalhausen</a:t>
            </a:r>
            <a:r>
              <a:rPr lang="de-DE" baseline="0"/>
              <a:t> Prozentual</a:t>
            </a:r>
            <a:endParaRPr lang="de-DE"/>
          </a:p>
        </c:rich>
      </c:tx>
      <c:overlay val="0"/>
    </c:title>
    <c:autoTitleDeleted val="0"/>
    <c:view3D>
      <c:rotX val="30"/>
      <c:rotY val="0"/>
      <c:rAngAx val="0"/>
    </c:view3D>
    <c:floor>
      <c:thickness val="0"/>
    </c:floor>
    <c:sideWall>
      <c:thickness val="0"/>
    </c:sideWall>
    <c:backWall>
      <c:thickness val="0"/>
    </c:backWall>
    <c:plotArea>
      <c:layout/>
      <c:pie3DChart>
        <c:varyColors val="1"/>
        <c:ser>
          <c:idx val="0"/>
          <c:order val="0"/>
          <c:tx>
            <c:strRef>
              <c:f>'2019'!$A$100:$B$100</c:f>
              <c:strCache>
                <c:ptCount val="2"/>
                <c:pt idx="0">
                  <c:v>006-Dalhausen Prozentual</c:v>
                </c:pt>
              </c:strCache>
            </c:strRef>
          </c:tx>
          <c:dPt>
            <c:idx val="0"/>
            <c:bubble3D val="0"/>
            <c:spPr>
              <a:solidFill>
                <a:schemeClr val="tx1"/>
              </a:solidFill>
              <a:ln>
                <a:solidFill>
                  <a:schemeClr val="bg1">
                    <a:lumMod val="50000"/>
                  </a:schemeClr>
                </a:solidFill>
              </a:ln>
            </c:spPr>
            <c:extLst>
              <c:ext xmlns:c16="http://schemas.microsoft.com/office/drawing/2014/chart" uri="{C3380CC4-5D6E-409C-BE32-E72D297353CC}">
                <c16:uniqueId val="{00000001-500B-4852-9D7B-CC140025E133}"/>
              </c:ext>
            </c:extLst>
          </c:dPt>
          <c:dPt>
            <c:idx val="1"/>
            <c:bubble3D val="0"/>
            <c:spPr>
              <a:solidFill>
                <a:srgbClr val="FF0000"/>
              </a:solidFill>
            </c:spPr>
            <c:extLst>
              <c:ext xmlns:c16="http://schemas.microsoft.com/office/drawing/2014/chart" uri="{C3380CC4-5D6E-409C-BE32-E72D297353CC}">
                <c16:uniqueId val="{00000003-500B-4852-9D7B-CC140025E133}"/>
              </c:ext>
            </c:extLst>
          </c:dPt>
          <c:dPt>
            <c:idx val="2"/>
            <c:bubble3D val="0"/>
            <c:spPr>
              <a:solidFill>
                <a:srgbClr val="00B050"/>
              </a:solidFill>
            </c:spPr>
            <c:extLst>
              <c:ext xmlns:c16="http://schemas.microsoft.com/office/drawing/2014/chart" uri="{C3380CC4-5D6E-409C-BE32-E72D297353CC}">
                <c16:uniqueId val="{00000005-500B-4852-9D7B-CC140025E133}"/>
              </c:ext>
            </c:extLst>
          </c:dPt>
          <c:dPt>
            <c:idx val="3"/>
            <c:bubble3D val="0"/>
            <c:spPr>
              <a:solidFill>
                <a:srgbClr val="0070C0"/>
              </a:solidFill>
            </c:spPr>
            <c:extLst>
              <c:ext xmlns:c16="http://schemas.microsoft.com/office/drawing/2014/chart" uri="{C3380CC4-5D6E-409C-BE32-E72D297353CC}">
                <c16:uniqueId val="{00000007-500B-4852-9D7B-CC140025E133}"/>
              </c:ext>
            </c:extLst>
          </c:dPt>
          <c:dPt>
            <c:idx val="4"/>
            <c:bubble3D val="0"/>
            <c:spPr>
              <a:solidFill>
                <a:srgbClr val="FF0066"/>
              </a:solidFill>
            </c:spPr>
            <c:extLst>
              <c:ext xmlns:c16="http://schemas.microsoft.com/office/drawing/2014/chart" uri="{C3380CC4-5D6E-409C-BE32-E72D297353CC}">
                <c16:uniqueId val="{00000009-500B-4852-9D7B-CC140025E133}"/>
              </c:ext>
            </c:extLst>
          </c:dPt>
          <c:dPt>
            <c:idx val="5"/>
            <c:bubble3D val="0"/>
            <c:spPr>
              <a:solidFill>
                <a:srgbClr val="FFFF00"/>
              </a:solidFill>
            </c:spPr>
            <c:extLst>
              <c:ext xmlns:c16="http://schemas.microsoft.com/office/drawing/2014/chart" uri="{C3380CC4-5D6E-409C-BE32-E72D297353CC}">
                <c16:uniqueId val="{0000000B-500B-4852-9D7B-CC140025E133}"/>
              </c:ext>
            </c:extLst>
          </c:dPt>
          <c:dLbls>
            <c:dLbl>
              <c:idx val="0"/>
              <c:spPr/>
              <c:txPr>
                <a:bodyPr/>
                <a:lstStyle/>
                <a:p>
                  <a:pPr>
                    <a:defRPr>
                      <a:solidFill>
                        <a:schemeClr val="bg1"/>
                      </a:solidFill>
                    </a:defRPr>
                  </a:pPr>
                  <a:endParaRPr lang="de-DE"/>
                </a:p>
              </c:txPr>
              <c:showLegendKey val="0"/>
              <c:showVal val="1"/>
              <c:showCatName val="0"/>
              <c:showSerName val="0"/>
              <c:showPercent val="0"/>
              <c:showBubbleSize val="0"/>
              <c:extLst>
                <c:ext xmlns:c16="http://schemas.microsoft.com/office/drawing/2014/chart" uri="{C3380CC4-5D6E-409C-BE32-E72D297353CC}">
                  <c16:uniqueId val="{00000001-500B-4852-9D7B-CC140025E133}"/>
                </c:ext>
              </c:extLst>
            </c:dLbl>
            <c:spPr>
              <a:noFill/>
              <a:ln>
                <a:noFill/>
              </a:ln>
              <a:effectLst/>
            </c:spPr>
            <c:showLegendKey val="0"/>
            <c:showVal val="1"/>
            <c:showCatName val="0"/>
            <c:showSerName val="0"/>
            <c:showPercent val="0"/>
            <c:showBubbleSize val="0"/>
            <c:showLeaderLines val="1"/>
            <c:extLst>
              <c:ext xmlns:c15="http://schemas.microsoft.com/office/drawing/2012/chart" uri="{CE6537A1-D6FC-4f65-9D91-7224C49458BB}"/>
            </c:extLst>
          </c:dLbls>
          <c:cat>
            <c:strRef>
              <c:f>'2019'!$C$99:$I$99</c:f>
              <c:strCache>
                <c:ptCount val="7"/>
                <c:pt idx="0">
                  <c:v>CDU</c:v>
                </c:pt>
                <c:pt idx="1">
                  <c:v>SPD</c:v>
                </c:pt>
                <c:pt idx="2">
                  <c:v>Grüne</c:v>
                </c:pt>
                <c:pt idx="3">
                  <c:v>AFD</c:v>
                </c:pt>
                <c:pt idx="4">
                  <c:v>Die Linke</c:v>
                </c:pt>
                <c:pt idx="5">
                  <c:v>FDP</c:v>
                </c:pt>
                <c:pt idx="6">
                  <c:v>Sonstige</c:v>
                </c:pt>
              </c:strCache>
            </c:strRef>
          </c:cat>
          <c:val>
            <c:numRef>
              <c:f>'2019'!$C$100:$I$100</c:f>
              <c:numCache>
                <c:formatCode>0.00%</c:formatCode>
                <c:ptCount val="7"/>
                <c:pt idx="0">
                  <c:v>0.51396648044692739</c:v>
                </c:pt>
                <c:pt idx="1">
                  <c:v>0.19134078212290503</c:v>
                </c:pt>
                <c:pt idx="2">
                  <c:v>0.11592178770949721</c:v>
                </c:pt>
                <c:pt idx="3">
                  <c:v>6.1452513966480445E-2</c:v>
                </c:pt>
                <c:pt idx="4">
                  <c:v>1.6759776536312849E-2</c:v>
                </c:pt>
                <c:pt idx="5">
                  <c:v>5.3072625698324022E-2</c:v>
                </c:pt>
                <c:pt idx="6">
                  <c:v>4.7486033519553071E-2</c:v>
                </c:pt>
              </c:numCache>
            </c:numRef>
          </c:val>
          <c:extLst>
            <c:ext xmlns:c16="http://schemas.microsoft.com/office/drawing/2014/chart" uri="{C3380CC4-5D6E-409C-BE32-E72D297353CC}">
              <c16:uniqueId val="{0000000C-500B-4852-9D7B-CC140025E133}"/>
            </c:ext>
          </c:extLst>
        </c:ser>
        <c:dLbls>
          <c:showLegendKey val="0"/>
          <c:showVal val="0"/>
          <c:showCatName val="0"/>
          <c:showSerName val="0"/>
          <c:showPercent val="0"/>
          <c:showBubbleSize val="0"/>
          <c:showLeaderLines val="1"/>
        </c:dLbls>
      </c:pie3DChart>
    </c:plotArea>
    <c:plotVisOnly val="1"/>
    <c:dispBlanksAs val="zero"/>
    <c:showDLblsOverMax val="0"/>
  </c:chart>
  <c:printSettings>
    <c:headerFooter/>
    <c:pageMargins b="0.78740157499999996" l="0.70000000000000007" r="0.70000000000000007" t="0.78740157499999996" header="0.30000000000000004" footer="0.30000000000000004"/>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de-DE"/>
              <a:t>006-Dalhausen Gewinn/Verlust</a:t>
            </a:r>
          </a:p>
        </c:rich>
      </c:tx>
      <c:overlay val="0"/>
    </c:title>
    <c:autoTitleDeleted val="0"/>
    <c:plotArea>
      <c:layout/>
      <c:barChart>
        <c:barDir val="col"/>
        <c:grouping val="clustered"/>
        <c:varyColors val="0"/>
        <c:ser>
          <c:idx val="0"/>
          <c:order val="0"/>
          <c:tx>
            <c:strRef>
              <c:f>'2019'!$A$101:$B$101</c:f>
              <c:strCache>
                <c:ptCount val="2"/>
                <c:pt idx="0">
                  <c:v>006-Dalhausen Gewinn/Verlust</c:v>
                </c:pt>
              </c:strCache>
            </c:strRef>
          </c:tx>
          <c:spPr>
            <a:solidFill>
              <a:schemeClr val="tx2">
                <a:lumMod val="20000"/>
                <a:lumOff val="80000"/>
              </a:schemeClr>
            </a:solidFill>
          </c:spPr>
          <c:invertIfNegative val="0"/>
          <c:dPt>
            <c:idx val="0"/>
            <c:invertIfNegative val="0"/>
            <c:bubble3D val="0"/>
            <c:spPr>
              <a:solidFill>
                <a:schemeClr val="tx1"/>
              </a:solidFill>
            </c:spPr>
            <c:extLst>
              <c:ext xmlns:c16="http://schemas.microsoft.com/office/drawing/2014/chart" uri="{C3380CC4-5D6E-409C-BE32-E72D297353CC}">
                <c16:uniqueId val="{00000001-BA71-4B89-A932-23E1CA5B51C6}"/>
              </c:ext>
            </c:extLst>
          </c:dPt>
          <c:dPt>
            <c:idx val="1"/>
            <c:invertIfNegative val="0"/>
            <c:bubble3D val="0"/>
            <c:spPr>
              <a:solidFill>
                <a:srgbClr val="FF0000"/>
              </a:solidFill>
            </c:spPr>
            <c:extLst>
              <c:ext xmlns:c16="http://schemas.microsoft.com/office/drawing/2014/chart" uri="{C3380CC4-5D6E-409C-BE32-E72D297353CC}">
                <c16:uniqueId val="{00000003-BA71-4B89-A932-23E1CA5B51C6}"/>
              </c:ext>
            </c:extLst>
          </c:dPt>
          <c:dPt>
            <c:idx val="2"/>
            <c:invertIfNegative val="0"/>
            <c:bubble3D val="0"/>
            <c:spPr>
              <a:solidFill>
                <a:srgbClr val="00B050"/>
              </a:solidFill>
            </c:spPr>
            <c:extLst>
              <c:ext xmlns:c16="http://schemas.microsoft.com/office/drawing/2014/chart" uri="{C3380CC4-5D6E-409C-BE32-E72D297353CC}">
                <c16:uniqueId val="{00000005-BA71-4B89-A932-23E1CA5B51C6}"/>
              </c:ext>
            </c:extLst>
          </c:dPt>
          <c:dPt>
            <c:idx val="3"/>
            <c:invertIfNegative val="0"/>
            <c:bubble3D val="0"/>
            <c:spPr>
              <a:solidFill>
                <a:srgbClr val="0070C0"/>
              </a:solidFill>
            </c:spPr>
            <c:extLst>
              <c:ext xmlns:c16="http://schemas.microsoft.com/office/drawing/2014/chart" uri="{C3380CC4-5D6E-409C-BE32-E72D297353CC}">
                <c16:uniqueId val="{00000007-BA71-4B89-A932-23E1CA5B51C6}"/>
              </c:ext>
            </c:extLst>
          </c:dPt>
          <c:dPt>
            <c:idx val="4"/>
            <c:invertIfNegative val="0"/>
            <c:bubble3D val="0"/>
            <c:spPr>
              <a:solidFill>
                <a:srgbClr val="FF0066"/>
              </a:solidFill>
            </c:spPr>
            <c:extLst>
              <c:ext xmlns:c16="http://schemas.microsoft.com/office/drawing/2014/chart" uri="{C3380CC4-5D6E-409C-BE32-E72D297353CC}">
                <c16:uniqueId val="{00000009-BA71-4B89-A932-23E1CA5B51C6}"/>
              </c:ext>
            </c:extLst>
          </c:dPt>
          <c:dPt>
            <c:idx val="5"/>
            <c:invertIfNegative val="0"/>
            <c:bubble3D val="0"/>
            <c:spPr>
              <a:solidFill>
                <a:srgbClr val="FFFF00"/>
              </a:solidFill>
            </c:spPr>
            <c:extLst>
              <c:ext xmlns:c16="http://schemas.microsoft.com/office/drawing/2014/chart" uri="{C3380CC4-5D6E-409C-BE32-E72D297353CC}">
                <c16:uniqueId val="{0000000B-BA71-4B89-A932-23E1CA5B51C6}"/>
              </c:ext>
            </c:extLst>
          </c:dPt>
          <c:dPt>
            <c:idx val="6"/>
            <c:invertIfNegative val="0"/>
            <c:bubble3D val="0"/>
            <c:spPr>
              <a:solidFill>
                <a:schemeClr val="tx2">
                  <a:lumMod val="60000"/>
                  <a:lumOff val="40000"/>
                </a:schemeClr>
              </a:solidFill>
              <a:ln>
                <a:solidFill>
                  <a:schemeClr val="tx2">
                    <a:lumMod val="60000"/>
                    <a:lumOff val="40000"/>
                  </a:schemeClr>
                </a:solidFill>
              </a:ln>
            </c:spPr>
            <c:extLst>
              <c:ext xmlns:c16="http://schemas.microsoft.com/office/drawing/2014/chart" uri="{C3380CC4-5D6E-409C-BE32-E72D297353CC}">
                <c16:uniqueId val="{0000000D-BA71-4B89-A932-23E1CA5B51C6}"/>
              </c:ext>
            </c:extLst>
          </c:dPt>
          <c:dLbls>
            <c:dLbl>
              <c:idx val="3"/>
              <c:layout>
                <c:manualLayout>
                  <c:x val="-9.881421305193223E-17"/>
                  <c:y val="-7.1950546746256061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7-BA71-4B89-A932-23E1CA5B51C6}"/>
                </c:ext>
              </c:extLst>
            </c:dLbl>
            <c:dLbl>
              <c:idx val="4"/>
              <c:layout>
                <c:manualLayout>
                  <c:x val="-9.881421305193223E-17"/>
                  <c:y val="-5.3962555972355691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9-BA71-4B89-A932-23E1CA5B51C6}"/>
                </c:ext>
              </c:extLst>
            </c:dLbl>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'2019'!$C$99:$I$99</c:f>
              <c:strCache>
                <c:ptCount val="7"/>
                <c:pt idx="0">
                  <c:v>CDU</c:v>
                </c:pt>
                <c:pt idx="1">
                  <c:v>SPD</c:v>
                </c:pt>
                <c:pt idx="2">
                  <c:v>Grüne</c:v>
                </c:pt>
                <c:pt idx="3">
                  <c:v>AFD</c:v>
                </c:pt>
                <c:pt idx="4">
                  <c:v>Die Linke</c:v>
                </c:pt>
                <c:pt idx="5">
                  <c:v>FDP</c:v>
                </c:pt>
                <c:pt idx="6">
                  <c:v>Sonstige</c:v>
                </c:pt>
              </c:strCache>
            </c:strRef>
          </c:cat>
          <c:val>
            <c:numRef>
              <c:f>'2019'!$C$101:$I$101</c:f>
              <c:numCache>
                <c:formatCode>0.00%</c:formatCode>
                <c:ptCount val="7"/>
                <c:pt idx="0">
                  <c:v>-9.3611327401516453E-2</c:v>
                </c:pt>
                <c:pt idx="1">
                  <c:v>-8.3354752383184266E-2</c:v>
                </c:pt>
                <c:pt idx="2">
                  <c:v>9.4270908142514792E-2</c:v>
                </c:pt>
                <c:pt idx="3">
                  <c:v>2.626983467013403E-2</c:v>
                </c:pt>
                <c:pt idx="4">
                  <c:v>1.8747968340124422E-3</c:v>
                </c:pt>
                <c:pt idx="5">
                  <c:v>3.8187645996023617E-2</c:v>
                </c:pt>
                <c:pt idx="6">
                  <c:v>1.636289414201586E-2</c:v>
                </c:pt>
              </c:numCache>
            </c:numRef>
          </c:val>
          <c:extLst>
            <c:ext xmlns:c16="http://schemas.microsoft.com/office/drawing/2014/chart" uri="{C3380CC4-5D6E-409C-BE32-E72D297353CC}">
              <c16:uniqueId val="{0000000E-BA71-4B89-A932-23E1CA5B51C6}"/>
            </c:ext>
          </c:extLst>
        </c:ser>
        <c:dLbls>
          <c:showLegendKey val="0"/>
          <c:showVal val="0"/>
          <c:showCatName val="0"/>
          <c:showSerName val="0"/>
          <c:showPercent val="0"/>
          <c:showBubbleSize val="0"/>
        </c:dLbls>
        <c:gapWidth val="150"/>
        <c:axId val="67703936"/>
        <c:axId val="67705472"/>
      </c:barChart>
      <c:catAx>
        <c:axId val="67703936"/>
        <c:scaling>
          <c:orientation val="minMax"/>
        </c:scaling>
        <c:delete val="0"/>
        <c:axPos val="b"/>
        <c:numFmt formatCode="General" sourceLinked="0"/>
        <c:majorTickMark val="out"/>
        <c:minorTickMark val="none"/>
        <c:tickLblPos val="nextTo"/>
        <c:crossAx val="67705472"/>
        <c:crosses val="autoZero"/>
        <c:auto val="1"/>
        <c:lblAlgn val="ctr"/>
        <c:lblOffset val="100"/>
        <c:noMultiLvlLbl val="0"/>
      </c:catAx>
      <c:valAx>
        <c:axId val="67705472"/>
        <c:scaling>
          <c:orientation val="minMax"/>
        </c:scaling>
        <c:delete val="0"/>
        <c:axPos val="l"/>
        <c:majorGridlines/>
        <c:numFmt formatCode="0.00%" sourceLinked="1"/>
        <c:majorTickMark val="out"/>
        <c:minorTickMark val="none"/>
        <c:tickLblPos val="nextTo"/>
        <c:crossAx val="67703936"/>
        <c:crosses val="autoZero"/>
        <c:crossBetween val="between"/>
      </c:valAx>
    </c:plotArea>
    <c:plotVisOnly val="1"/>
    <c:dispBlanksAs val="gap"/>
    <c:showDLblsOverMax val="0"/>
  </c:chart>
  <c:printSettings>
    <c:headerFooter/>
    <c:pageMargins b="0.78740157499999996" l="0.70000000000000007" r="0.70000000000000007" t="0.78740157499999996" header="0.30000000000000004" footer="0.30000000000000004"/>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de-DE" sz="1800" b="1">
                <a:solidFill>
                  <a:sysClr val="windowText" lastClr="000000"/>
                </a:solidFill>
              </a:rPr>
              <a:t>006-Dalhausen</a:t>
            </a:r>
            <a:r>
              <a:rPr lang="de-DE" sz="1800" b="1" baseline="0">
                <a:solidFill>
                  <a:sysClr val="windowText" lastClr="000000"/>
                </a:solidFill>
              </a:rPr>
              <a:t> Entwicklung</a:t>
            </a:r>
            <a:endParaRPr lang="de-DE" sz="1800" b="1">
              <a:solidFill>
                <a:sysClr val="windowText" lastClr="000000"/>
              </a:solidFill>
            </a:endParaRP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de-DE"/>
        </a:p>
      </c:txPr>
    </c:title>
    <c:autoTitleDeleted val="0"/>
    <c:plotArea>
      <c:layout/>
      <c:lineChart>
        <c:grouping val="standard"/>
        <c:varyColors val="0"/>
        <c:ser>
          <c:idx val="0"/>
          <c:order val="0"/>
          <c:tx>
            <c:strRef>
              <c:f>'2019'!$L$99</c:f>
              <c:strCache>
                <c:ptCount val="1"/>
                <c:pt idx="0">
                  <c:v>CDU</c:v>
                </c:pt>
              </c:strCache>
            </c:strRef>
          </c:tx>
          <c:spPr>
            <a:ln w="28575" cap="rnd">
              <a:solidFill>
                <a:sysClr val="windowText" lastClr="000000"/>
              </a:solidFill>
              <a:round/>
            </a:ln>
            <a:effectLst/>
          </c:spPr>
          <c:marker>
            <c:symbol val="none"/>
          </c:marker>
          <c:cat>
            <c:numRef>
              <c:f>'2019'!$K$100:$K$102</c:f>
              <c:numCache>
                <c:formatCode>General</c:formatCode>
                <c:ptCount val="3"/>
                <c:pt idx="0">
                  <c:v>2009</c:v>
                </c:pt>
                <c:pt idx="1">
                  <c:v>2014</c:v>
                </c:pt>
                <c:pt idx="2">
                  <c:v>2019</c:v>
                </c:pt>
              </c:numCache>
            </c:numRef>
          </c:cat>
          <c:val>
            <c:numRef>
              <c:f>'2019'!$L$100:$L$102</c:f>
              <c:numCache>
                <c:formatCode>0.00%</c:formatCode>
                <c:ptCount val="3"/>
                <c:pt idx="0">
                  <c:v>0.62218890554722639</c:v>
                </c:pt>
                <c:pt idx="1">
                  <c:v>0.60757780784844384</c:v>
                </c:pt>
                <c:pt idx="2">
                  <c:v>0.51396648044692739</c:v>
                </c:pt>
              </c:numCache>
            </c:numRef>
          </c:val>
          <c:smooth val="0"/>
          <c:extLst>
            <c:ext xmlns:c16="http://schemas.microsoft.com/office/drawing/2014/chart" uri="{C3380CC4-5D6E-409C-BE32-E72D297353CC}">
              <c16:uniqueId val="{00000000-1F52-4481-AE9C-3718D342EE50}"/>
            </c:ext>
          </c:extLst>
        </c:ser>
        <c:ser>
          <c:idx val="1"/>
          <c:order val="1"/>
          <c:tx>
            <c:strRef>
              <c:f>'2019'!$M$99</c:f>
              <c:strCache>
                <c:ptCount val="1"/>
                <c:pt idx="0">
                  <c:v>SPD</c:v>
                </c:pt>
              </c:strCache>
            </c:strRef>
          </c:tx>
          <c:spPr>
            <a:ln w="28575" cap="rnd">
              <a:solidFill>
                <a:srgbClr val="FF0000"/>
              </a:solidFill>
              <a:round/>
            </a:ln>
            <a:effectLst/>
          </c:spPr>
          <c:marker>
            <c:symbol val="none"/>
          </c:marker>
          <c:cat>
            <c:numRef>
              <c:f>'2019'!$K$100:$K$102</c:f>
              <c:numCache>
                <c:formatCode>General</c:formatCode>
                <c:ptCount val="3"/>
                <c:pt idx="0">
                  <c:v>2009</c:v>
                </c:pt>
                <c:pt idx="1">
                  <c:v>2014</c:v>
                </c:pt>
                <c:pt idx="2">
                  <c:v>2019</c:v>
                </c:pt>
              </c:numCache>
            </c:numRef>
          </c:cat>
          <c:val>
            <c:numRef>
              <c:f>'2019'!$M$100:$M$102</c:f>
              <c:numCache>
                <c:formatCode>0.00%</c:formatCode>
                <c:ptCount val="3"/>
                <c:pt idx="0">
                  <c:v>0.19190404797601199</c:v>
                </c:pt>
                <c:pt idx="1">
                  <c:v>0.2746955345060893</c:v>
                </c:pt>
                <c:pt idx="2">
                  <c:v>0.19134078212290503</c:v>
                </c:pt>
              </c:numCache>
            </c:numRef>
          </c:val>
          <c:smooth val="0"/>
          <c:extLst>
            <c:ext xmlns:c16="http://schemas.microsoft.com/office/drawing/2014/chart" uri="{C3380CC4-5D6E-409C-BE32-E72D297353CC}">
              <c16:uniqueId val="{00000001-1F52-4481-AE9C-3718D342EE50}"/>
            </c:ext>
          </c:extLst>
        </c:ser>
        <c:ser>
          <c:idx val="2"/>
          <c:order val="2"/>
          <c:tx>
            <c:strRef>
              <c:f>'2019'!$N$99</c:f>
              <c:strCache>
                <c:ptCount val="1"/>
                <c:pt idx="0">
                  <c:v>Grüne</c:v>
                </c:pt>
              </c:strCache>
            </c:strRef>
          </c:tx>
          <c:spPr>
            <a:ln w="28575" cap="rnd">
              <a:solidFill>
                <a:srgbClr val="00B050"/>
              </a:solidFill>
              <a:round/>
            </a:ln>
            <a:effectLst/>
          </c:spPr>
          <c:marker>
            <c:symbol val="none"/>
          </c:marker>
          <c:cat>
            <c:numRef>
              <c:f>'2019'!$K$100:$K$102</c:f>
              <c:numCache>
                <c:formatCode>General</c:formatCode>
                <c:ptCount val="3"/>
                <c:pt idx="0">
                  <c:v>2009</c:v>
                </c:pt>
                <c:pt idx="1">
                  <c:v>2014</c:v>
                </c:pt>
                <c:pt idx="2">
                  <c:v>2019</c:v>
                </c:pt>
              </c:numCache>
            </c:numRef>
          </c:cat>
          <c:val>
            <c:numRef>
              <c:f>'2019'!$N$100:$N$102</c:f>
              <c:numCache>
                <c:formatCode>0.00%</c:formatCode>
                <c:ptCount val="3"/>
                <c:pt idx="0">
                  <c:v>4.0479760119940027E-2</c:v>
                </c:pt>
                <c:pt idx="1">
                  <c:v>2.165087956698241E-2</c:v>
                </c:pt>
                <c:pt idx="2">
                  <c:v>0.11592178770949721</c:v>
                </c:pt>
              </c:numCache>
            </c:numRef>
          </c:val>
          <c:smooth val="0"/>
          <c:extLst>
            <c:ext xmlns:c16="http://schemas.microsoft.com/office/drawing/2014/chart" uri="{C3380CC4-5D6E-409C-BE32-E72D297353CC}">
              <c16:uniqueId val="{00000002-1F52-4481-AE9C-3718D342EE50}"/>
            </c:ext>
          </c:extLst>
        </c:ser>
        <c:ser>
          <c:idx val="3"/>
          <c:order val="3"/>
          <c:tx>
            <c:strRef>
              <c:f>'2019'!$O$99</c:f>
              <c:strCache>
                <c:ptCount val="1"/>
                <c:pt idx="0">
                  <c:v>AFD</c:v>
                </c:pt>
              </c:strCache>
            </c:strRef>
          </c:tx>
          <c:spPr>
            <a:ln w="28575" cap="rnd">
              <a:solidFill>
                <a:srgbClr val="0070C0"/>
              </a:solidFill>
              <a:round/>
            </a:ln>
            <a:effectLst/>
          </c:spPr>
          <c:marker>
            <c:symbol val="none"/>
          </c:marker>
          <c:cat>
            <c:numRef>
              <c:f>'2019'!$K$100:$K$102</c:f>
              <c:numCache>
                <c:formatCode>General</c:formatCode>
                <c:ptCount val="3"/>
                <c:pt idx="0">
                  <c:v>2009</c:v>
                </c:pt>
                <c:pt idx="1">
                  <c:v>2014</c:v>
                </c:pt>
                <c:pt idx="2">
                  <c:v>2019</c:v>
                </c:pt>
              </c:numCache>
            </c:numRef>
          </c:cat>
          <c:val>
            <c:numRef>
              <c:f>'2019'!$O$100:$O$102</c:f>
              <c:numCache>
                <c:formatCode>0.00%</c:formatCode>
                <c:ptCount val="3"/>
                <c:pt idx="1">
                  <c:v>3.5182679296346414E-2</c:v>
                </c:pt>
                <c:pt idx="2">
                  <c:v>6.1452513966480445E-2</c:v>
                </c:pt>
              </c:numCache>
            </c:numRef>
          </c:val>
          <c:smooth val="0"/>
          <c:extLst>
            <c:ext xmlns:c16="http://schemas.microsoft.com/office/drawing/2014/chart" uri="{C3380CC4-5D6E-409C-BE32-E72D297353CC}">
              <c16:uniqueId val="{00000003-1F52-4481-AE9C-3718D342EE50}"/>
            </c:ext>
          </c:extLst>
        </c:ser>
        <c:ser>
          <c:idx val="4"/>
          <c:order val="4"/>
          <c:tx>
            <c:strRef>
              <c:f>'2019'!$P$99</c:f>
              <c:strCache>
                <c:ptCount val="1"/>
                <c:pt idx="0">
                  <c:v>Die Linke</c:v>
                </c:pt>
              </c:strCache>
            </c:strRef>
          </c:tx>
          <c:spPr>
            <a:ln w="28575" cap="rnd">
              <a:solidFill>
                <a:srgbClr val="C00000"/>
              </a:solidFill>
              <a:round/>
            </a:ln>
            <a:effectLst/>
          </c:spPr>
          <c:marker>
            <c:symbol val="none"/>
          </c:marker>
          <c:cat>
            <c:numRef>
              <c:f>'2019'!$K$100:$K$102</c:f>
              <c:numCache>
                <c:formatCode>General</c:formatCode>
                <c:ptCount val="3"/>
                <c:pt idx="0">
                  <c:v>2009</c:v>
                </c:pt>
                <c:pt idx="1">
                  <c:v>2014</c:v>
                </c:pt>
                <c:pt idx="2">
                  <c:v>2019</c:v>
                </c:pt>
              </c:numCache>
            </c:numRef>
          </c:cat>
          <c:val>
            <c:numRef>
              <c:f>'2019'!$P$100:$P$102</c:f>
              <c:numCache>
                <c:formatCode>0.00%</c:formatCode>
                <c:ptCount val="3"/>
                <c:pt idx="0">
                  <c:v>3.2983508245877063E-2</c:v>
                </c:pt>
                <c:pt idx="1">
                  <c:v>1.4884979702300407E-2</c:v>
                </c:pt>
                <c:pt idx="2">
                  <c:v>1.6759776536312849E-2</c:v>
                </c:pt>
              </c:numCache>
            </c:numRef>
          </c:val>
          <c:smooth val="0"/>
          <c:extLst>
            <c:ext xmlns:c16="http://schemas.microsoft.com/office/drawing/2014/chart" uri="{C3380CC4-5D6E-409C-BE32-E72D297353CC}">
              <c16:uniqueId val="{00000004-1F52-4481-AE9C-3718D342EE50}"/>
            </c:ext>
          </c:extLst>
        </c:ser>
        <c:ser>
          <c:idx val="5"/>
          <c:order val="5"/>
          <c:tx>
            <c:strRef>
              <c:f>'2019'!$Q$99</c:f>
              <c:strCache>
                <c:ptCount val="1"/>
                <c:pt idx="0">
                  <c:v>FDP</c:v>
                </c:pt>
              </c:strCache>
            </c:strRef>
          </c:tx>
          <c:spPr>
            <a:ln w="28575" cap="rnd">
              <a:solidFill>
                <a:srgbClr val="FFFF00"/>
              </a:solidFill>
              <a:round/>
            </a:ln>
            <a:effectLst/>
          </c:spPr>
          <c:marker>
            <c:symbol val="none"/>
          </c:marker>
          <c:cat>
            <c:numRef>
              <c:f>'2019'!$K$100:$K$102</c:f>
              <c:numCache>
                <c:formatCode>General</c:formatCode>
                <c:ptCount val="3"/>
                <c:pt idx="0">
                  <c:v>2009</c:v>
                </c:pt>
                <c:pt idx="1">
                  <c:v>2014</c:v>
                </c:pt>
                <c:pt idx="2">
                  <c:v>2019</c:v>
                </c:pt>
              </c:numCache>
            </c:numRef>
          </c:cat>
          <c:val>
            <c:numRef>
              <c:f>'2019'!$Q$100:$Q$102</c:f>
              <c:numCache>
                <c:formatCode>0.00%</c:formatCode>
                <c:ptCount val="3"/>
                <c:pt idx="0">
                  <c:v>6.7466266866566718E-2</c:v>
                </c:pt>
                <c:pt idx="1">
                  <c:v>1.4884979702300407E-2</c:v>
                </c:pt>
                <c:pt idx="2">
                  <c:v>5.3072625698324022E-2</c:v>
                </c:pt>
              </c:numCache>
            </c:numRef>
          </c:val>
          <c:smooth val="0"/>
          <c:extLst>
            <c:ext xmlns:c16="http://schemas.microsoft.com/office/drawing/2014/chart" uri="{C3380CC4-5D6E-409C-BE32-E72D297353CC}">
              <c16:uniqueId val="{00000005-1F52-4481-AE9C-3718D342EE50}"/>
            </c:ext>
          </c:extLst>
        </c:ser>
        <c:ser>
          <c:idx val="6"/>
          <c:order val="6"/>
          <c:tx>
            <c:strRef>
              <c:f>'2019'!$R$99</c:f>
              <c:strCache>
                <c:ptCount val="1"/>
                <c:pt idx="0">
                  <c:v>Sonstige</c:v>
                </c:pt>
              </c:strCache>
            </c:strRef>
          </c:tx>
          <c:spPr>
            <a:ln w="28575" cap="rnd">
              <a:solidFill>
                <a:schemeClr val="accent1">
                  <a:lumMod val="60000"/>
                  <a:lumOff val="40000"/>
                </a:schemeClr>
              </a:solidFill>
              <a:round/>
            </a:ln>
            <a:effectLst/>
          </c:spPr>
          <c:marker>
            <c:symbol val="none"/>
          </c:marker>
          <c:cat>
            <c:numRef>
              <c:f>'2019'!$K$100:$K$102</c:f>
              <c:numCache>
                <c:formatCode>General</c:formatCode>
                <c:ptCount val="3"/>
                <c:pt idx="0">
                  <c:v>2009</c:v>
                </c:pt>
                <c:pt idx="1">
                  <c:v>2014</c:v>
                </c:pt>
                <c:pt idx="2">
                  <c:v>2019</c:v>
                </c:pt>
              </c:numCache>
            </c:numRef>
          </c:cat>
          <c:val>
            <c:numRef>
              <c:f>'2019'!$R$100:$R$102</c:f>
              <c:numCache>
                <c:formatCode>0.00%</c:formatCode>
                <c:ptCount val="3"/>
                <c:pt idx="0">
                  <c:v>4.4977511244377814E-2</c:v>
                </c:pt>
                <c:pt idx="1">
                  <c:v>3.1123139377537211E-2</c:v>
                </c:pt>
                <c:pt idx="2">
                  <c:v>4.7486033519553071E-2</c:v>
                </c:pt>
              </c:numCache>
            </c:numRef>
          </c:val>
          <c:smooth val="0"/>
          <c:extLst>
            <c:ext xmlns:c16="http://schemas.microsoft.com/office/drawing/2014/chart" uri="{C3380CC4-5D6E-409C-BE32-E72D297353CC}">
              <c16:uniqueId val="{00000006-1F52-4481-AE9C-3718D342EE50}"/>
            </c:ext>
          </c:extLst>
        </c:ser>
        <c:dLbls>
          <c:showLegendKey val="0"/>
          <c:showVal val="0"/>
          <c:showCatName val="0"/>
          <c:showSerName val="0"/>
          <c:showPercent val="0"/>
          <c:showBubbleSize val="0"/>
        </c:dLbls>
        <c:smooth val="0"/>
        <c:axId val="260585656"/>
        <c:axId val="260585328"/>
      </c:lineChart>
      <c:catAx>
        <c:axId val="26058565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crossAx val="260585328"/>
        <c:crosses val="autoZero"/>
        <c:auto val="1"/>
        <c:lblAlgn val="ctr"/>
        <c:lblOffset val="100"/>
        <c:noMultiLvlLbl val="0"/>
      </c:catAx>
      <c:valAx>
        <c:axId val="260585328"/>
        <c:scaling>
          <c:orientation val="minMax"/>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crossAx val="260585656"/>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ysClr val="windowText" lastClr="000000"/>
      </a:solidFill>
      <a:round/>
    </a:ln>
    <a:effectLst/>
  </c:spPr>
  <c:txPr>
    <a:bodyPr/>
    <a:lstStyle/>
    <a:p>
      <a:pPr>
        <a:defRPr/>
      </a:pPr>
      <a:endParaRPr lang="de-DE"/>
    </a:p>
  </c:txPr>
  <c:printSettings>
    <c:headerFooter/>
    <c:pageMargins b="0.78740157499999996" l="0.7" r="0.7" t="0.78740157499999996"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de-DE"/>
              <a:t>007-Drenke </a:t>
            </a:r>
            <a:r>
              <a:rPr lang="de-DE" baseline="0"/>
              <a:t>Prozentual</a:t>
            </a:r>
            <a:endParaRPr lang="de-DE"/>
          </a:p>
        </c:rich>
      </c:tx>
      <c:overlay val="0"/>
    </c:title>
    <c:autoTitleDeleted val="0"/>
    <c:view3D>
      <c:rotX val="30"/>
      <c:rotY val="0"/>
      <c:rAngAx val="0"/>
    </c:view3D>
    <c:floor>
      <c:thickness val="0"/>
    </c:floor>
    <c:sideWall>
      <c:thickness val="0"/>
    </c:sideWall>
    <c:backWall>
      <c:thickness val="0"/>
    </c:backWall>
    <c:plotArea>
      <c:layout/>
      <c:pie3DChart>
        <c:varyColors val="1"/>
        <c:ser>
          <c:idx val="0"/>
          <c:order val="0"/>
          <c:tx>
            <c:strRef>
              <c:f>'2019'!$A$124:$B$124</c:f>
              <c:strCache>
                <c:ptCount val="2"/>
                <c:pt idx="0">
                  <c:v>007-Drenke Prozentual</c:v>
                </c:pt>
              </c:strCache>
            </c:strRef>
          </c:tx>
          <c:dPt>
            <c:idx val="0"/>
            <c:bubble3D val="0"/>
            <c:spPr>
              <a:solidFill>
                <a:schemeClr val="tx1"/>
              </a:solidFill>
              <a:ln>
                <a:solidFill>
                  <a:schemeClr val="bg1">
                    <a:lumMod val="50000"/>
                  </a:schemeClr>
                </a:solidFill>
              </a:ln>
            </c:spPr>
            <c:extLst>
              <c:ext xmlns:c16="http://schemas.microsoft.com/office/drawing/2014/chart" uri="{C3380CC4-5D6E-409C-BE32-E72D297353CC}">
                <c16:uniqueId val="{00000001-DB7F-40F2-B173-2280BA44F0B8}"/>
              </c:ext>
            </c:extLst>
          </c:dPt>
          <c:dPt>
            <c:idx val="1"/>
            <c:bubble3D val="0"/>
            <c:spPr>
              <a:solidFill>
                <a:srgbClr val="FF0000"/>
              </a:solidFill>
            </c:spPr>
            <c:extLst>
              <c:ext xmlns:c16="http://schemas.microsoft.com/office/drawing/2014/chart" uri="{C3380CC4-5D6E-409C-BE32-E72D297353CC}">
                <c16:uniqueId val="{00000003-DB7F-40F2-B173-2280BA44F0B8}"/>
              </c:ext>
            </c:extLst>
          </c:dPt>
          <c:dPt>
            <c:idx val="2"/>
            <c:bubble3D val="0"/>
            <c:spPr>
              <a:solidFill>
                <a:srgbClr val="00B050"/>
              </a:solidFill>
            </c:spPr>
            <c:extLst>
              <c:ext xmlns:c16="http://schemas.microsoft.com/office/drawing/2014/chart" uri="{C3380CC4-5D6E-409C-BE32-E72D297353CC}">
                <c16:uniqueId val="{00000005-DB7F-40F2-B173-2280BA44F0B8}"/>
              </c:ext>
            </c:extLst>
          </c:dPt>
          <c:dPt>
            <c:idx val="3"/>
            <c:bubble3D val="0"/>
            <c:spPr>
              <a:solidFill>
                <a:srgbClr val="0070C0"/>
              </a:solidFill>
            </c:spPr>
            <c:extLst>
              <c:ext xmlns:c16="http://schemas.microsoft.com/office/drawing/2014/chart" uri="{C3380CC4-5D6E-409C-BE32-E72D297353CC}">
                <c16:uniqueId val="{00000007-DB7F-40F2-B173-2280BA44F0B8}"/>
              </c:ext>
            </c:extLst>
          </c:dPt>
          <c:dPt>
            <c:idx val="4"/>
            <c:bubble3D val="0"/>
            <c:spPr>
              <a:solidFill>
                <a:srgbClr val="FF0066"/>
              </a:solidFill>
            </c:spPr>
            <c:extLst>
              <c:ext xmlns:c16="http://schemas.microsoft.com/office/drawing/2014/chart" uri="{C3380CC4-5D6E-409C-BE32-E72D297353CC}">
                <c16:uniqueId val="{00000009-DB7F-40F2-B173-2280BA44F0B8}"/>
              </c:ext>
            </c:extLst>
          </c:dPt>
          <c:dPt>
            <c:idx val="5"/>
            <c:bubble3D val="0"/>
            <c:spPr>
              <a:solidFill>
                <a:srgbClr val="FFFF00"/>
              </a:solidFill>
            </c:spPr>
            <c:extLst>
              <c:ext xmlns:c16="http://schemas.microsoft.com/office/drawing/2014/chart" uri="{C3380CC4-5D6E-409C-BE32-E72D297353CC}">
                <c16:uniqueId val="{0000000B-DB7F-40F2-B173-2280BA44F0B8}"/>
              </c:ext>
            </c:extLst>
          </c:dPt>
          <c:dLbls>
            <c:dLbl>
              <c:idx val="0"/>
              <c:spPr/>
              <c:txPr>
                <a:bodyPr/>
                <a:lstStyle/>
                <a:p>
                  <a:pPr>
                    <a:defRPr>
                      <a:solidFill>
                        <a:schemeClr val="bg1"/>
                      </a:solidFill>
                    </a:defRPr>
                  </a:pPr>
                  <a:endParaRPr lang="de-DE"/>
                </a:p>
              </c:txPr>
              <c:showLegendKey val="0"/>
              <c:showVal val="1"/>
              <c:showCatName val="0"/>
              <c:showSerName val="0"/>
              <c:showPercent val="0"/>
              <c:showBubbleSize val="0"/>
              <c:extLst>
                <c:ext xmlns:c16="http://schemas.microsoft.com/office/drawing/2014/chart" uri="{C3380CC4-5D6E-409C-BE32-E72D297353CC}">
                  <c16:uniqueId val="{00000001-DB7F-40F2-B173-2280BA44F0B8}"/>
                </c:ext>
              </c:extLst>
            </c:dLbl>
            <c:spPr>
              <a:noFill/>
              <a:ln>
                <a:noFill/>
              </a:ln>
              <a:effectLst/>
            </c:spPr>
            <c:showLegendKey val="0"/>
            <c:showVal val="1"/>
            <c:showCatName val="0"/>
            <c:showSerName val="0"/>
            <c:showPercent val="0"/>
            <c:showBubbleSize val="0"/>
            <c:showLeaderLines val="1"/>
            <c:extLst>
              <c:ext xmlns:c15="http://schemas.microsoft.com/office/drawing/2012/chart" uri="{CE6537A1-D6FC-4f65-9D91-7224C49458BB}"/>
            </c:extLst>
          </c:dLbls>
          <c:cat>
            <c:strRef>
              <c:f>'2019'!$C$123:$I$123</c:f>
              <c:strCache>
                <c:ptCount val="7"/>
                <c:pt idx="0">
                  <c:v>CDU</c:v>
                </c:pt>
                <c:pt idx="1">
                  <c:v>SPD</c:v>
                </c:pt>
                <c:pt idx="2">
                  <c:v>Grüne</c:v>
                </c:pt>
                <c:pt idx="3">
                  <c:v>AFD</c:v>
                </c:pt>
                <c:pt idx="4">
                  <c:v>Die Linke</c:v>
                </c:pt>
                <c:pt idx="5">
                  <c:v>FDP</c:v>
                </c:pt>
                <c:pt idx="6">
                  <c:v>Sonstige</c:v>
                </c:pt>
              </c:strCache>
            </c:strRef>
          </c:cat>
          <c:val>
            <c:numRef>
              <c:f>'2019'!$C$124:$I$124</c:f>
              <c:numCache>
                <c:formatCode>0.00%</c:formatCode>
                <c:ptCount val="7"/>
                <c:pt idx="0">
                  <c:v>0.48571428571428571</c:v>
                </c:pt>
                <c:pt idx="1">
                  <c:v>0.12142857142857143</c:v>
                </c:pt>
                <c:pt idx="2">
                  <c:v>0.17142857142857143</c:v>
                </c:pt>
                <c:pt idx="3">
                  <c:v>5.7142857142857141E-2</c:v>
                </c:pt>
                <c:pt idx="4">
                  <c:v>2.8571428571428571E-2</c:v>
                </c:pt>
                <c:pt idx="5">
                  <c:v>4.2857142857142858E-2</c:v>
                </c:pt>
                <c:pt idx="6">
                  <c:v>9.285714285714286E-2</c:v>
                </c:pt>
              </c:numCache>
            </c:numRef>
          </c:val>
          <c:extLst>
            <c:ext xmlns:c16="http://schemas.microsoft.com/office/drawing/2014/chart" uri="{C3380CC4-5D6E-409C-BE32-E72D297353CC}">
              <c16:uniqueId val="{0000000C-DB7F-40F2-B173-2280BA44F0B8}"/>
            </c:ext>
          </c:extLst>
        </c:ser>
        <c:dLbls>
          <c:showLegendKey val="0"/>
          <c:showVal val="0"/>
          <c:showCatName val="0"/>
          <c:showSerName val="0"/>
          <c:showPercent val="0"/>
          <c:showBubbleSize val="0"/>
          <c:showLeaderLines val="1"/>
        </c:dLbls>
      </c:pie3DChart>
    </c:plotArea>
    <c:plotVisOnly val="1"/>
    <c:dispBlanksAs val="zero"/>
    <c:showDLblsOverMax val="0"/>
  </c:chart>
  <c:printSettings>
    <c:headerFooter/>
    <c:pageMargins b="0.78740157499999996" l="0.70000000000000007" r="0.70000000000000007" t="0.78740157499999996" header="0.30000000000000004" footer="0.30000000000000004"/>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de-DE"/>
              <a:t>007-Drenke Gewinn/Verlust</a:t>
            </a:r>
          </a:p>
        </c:rich>
      </c:tx>
      <c:overlay val="0"/>
    </c:title>
    <c:autoTitleDeleted val="0"/>
    <c:plotArea>
      <c:layout/>
      <c:barChart>
        <c:barDir val="col"/>
        <c:grouping val="clustered"/>
        <c:varyColors val="0"/>
        <c:ser>
          <c:idx val="0"/>
          <c:order val="0"/>
          <c:spPr>
            <a:solidFill>
              <a:schemeClr val="tx2">
                <a:lumMod val="20000"/>
                <a:lumOff val="80000"/>
              </a:schemeClr>
            </a:solidFill>
          </c:spPr>
          <c:invertIfNegative val="0"/>
          <c:dPt>
            <c:idx val="0"/>
            <c:invertIfNegative val="0"/>
            <c:bubble3D val="0"/>
            <c:spPr>
              <a:solidFill>
                <a:schemeClr val="tx1"/>
              </a:solidFill>
            </c:spPr>
            <c:extLst>
              <c:ext xmlns:c16="http://schemas.microsoft.com/office/drawing/2014/chart" uri="{C3380CC4-5D6E-409C-BE32-E72D297353CC}">
                <c16:uniqueId val="{00000001-AE8C-40DF-942F-A939C4468D3C}"/>
              </c:ext>
            </c:extLst>
          </c:dPt>
          <c:dPt>
            <c:idx val="1"/>
            <c:invertIfNegative val="0"/>
            <c:bubble3D val="0"/>
            <c:spPr>
              <a:solidFill>
                <a:srgbClr val="FF0000"/>
              </a:solidFill>
            </c:spPr>
            <c:extLst>
              <c:ext xmlns:c16="http://schemas.microsoft.com/office/drawing/2014/chart" uri="{C3380CC4-5D6E-409C-BE32-E72D297353CC}">
                <c16:uniqueId val="{00000003-AE8C-40DF-942F-A939C4468D3C}"/>
              </c:ext>
            </c:extLst>
          </c:dPt>
          <c:dPt>
            <c:idx val="2"/>
            <c:invertIfNegative val="0"/>
            <c:bubble3D val="0"/>
            <c:spPr>
              <a:solidFill>
                <a:srgbClr val="00B050"/>
              </a:solidFill>
            </c:spPr>
            <c:extLst>
              <c:ext xmlns:c16="http://schemas.microsoft.com/office/drawing/2014/chart" uri="{C3380CC4-5D6E-409C-BE32-E72D297353CC}">
                <c16:uniqueId val="{00000005-AE8C-40DF-942F-A939C4468D3C}"/>
              </c:ext>
            </c:extLst>
          </c:dPt>
          <c:dPt>
            <c:idx val="3"/>
            <c:invertIfNegative val="0"/>
            <c:bubble3D val="0"/>
            <c:spPr>
              <a:solidFill>
                <a:srgbClr val="0070C0"/>
              </a:solidFill>
            </c:spPr>
            <c:extLst>
              <c:ext xmlns:c16="http://schemas.microsoft.com/office/drawing/2014/chart" uri="{C3380CC4-5D6E-409C-BE32-E72D297353CC}">
                <c16:uniqueId val="{00000007-AE8C-40DF-942F-A939C4468D3C}"/>
              </c:ext>
            </c:extLst>
          </c:dPt>
          <c:dPt>
            <c:idx val="4"/>
            <c:invertIfNegative val="0"/>
            <c:bubble3D val="0"/>
            <c:spPr>
              <a:solidFill>
                <a:srgbClr val="FF0066"/>
              </a:solidFill>
            </c:spPr>
            <c:extLst>
              <c:ext xmlns:c16="http://schemas.microsoft.com/office/drawing/2014/chart" uri="{C3380CC4-5D6E-409C-BE32-E72D297353CC}">
                <c16:uniqueId val="{00000009-AE8C-40DF-942F-A939C4468D3C}"/>
              </c:ext>
            </c:extLst>
          </c:dPt>
          <c:dPt>
            <c:idx val="5"/>
            <c:invertIfNegative val="0"/>
            <c:bubble3D val="0"/>
            <c:spPr>
              <a:solidFill>
                <a:srgbClr val="FFFF00"/>
              </a:solidFill>
            </c:spPr>
            <c:extLst>
              <c:ext xmlns:c16="http://schemas.microsoft.com/office/drawing/2014/chart" uri="{C3380CC4-5D6E-409C-BE32-E72D297353CC}">
                <c16:uniqueId val="{0000000B-AE8C-40DF-942F-A939C4468D3C}"/>
              </c:ext>
            </c:extLst>
          </c:dPt>
          <c:dPt>
            <c:idx val="6"/>
            <c:invertIfNegative val="0"/>
            <c:bubble3D val="0"/>
            <c:spPr>
              <a:solidFill>
                <a:schemeClr val="tx2">
                  <a:lumMod val="60000"/>
                  <a:lumOff val="40000"/>
                </a:schemeClr>
              </a:solidFill>
              <a:ln>
                <a:solidFill>
                  <a:schemeClr val="tx2">
                    <a:lumMod val="60000"/>
                    <a:lumOff val="40000"/>
                  </a:schemeClr>
                </a:solidFill>
              </a:ln>
            </c:spPr>
            <c:extLst>
              <c:ext xmlns:c16="http://schemas.microsoft.com/office/drawing/2014/chart" uri="{C3380CC4-5D6E-409C-BE32-E72D297353CC}">
                <c16:uniqueId val="{0000000D-AE8C-40DF-942F-A939C4468D3C}"/>
              </c:ext>
            </c:extLst>
          </c:dPt>
          <c:dLbls>
            <c:dLbl>
              <c:idx val="3"/>
              <c:layout>
                <c:manualLayout>
                  <c:x val="-9.881421305193223E-17"/>
                  <c:y val="-7.1950546746256061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7-AE8C-40DF-942F-A939C4468D3C}"/>
                </c:ext>
              </c:extLst>
            </c:dLbl>
            <c:dLbl>
              <c:idx val="4"/>
              <c:layout>
                <c:manualLayout>
                  <c:x val="-9.881421305193223E-17"/>
                  <c:y val="-5.3962555972355691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9-AE8C-40DF-942F-A939C4468D3C}"/>
                </c:ext>
              </c:extLst>
            </c:dLbl>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'2019'!$C$123:$I$123</c:f>
              <c:strCache>
                <c:ptCount val="7"/>
                <c:pt idx="0">
                  <c:v>CDU</c:v>
                </c:pt>
                <c:pt idx="1">
                  <c:v>SPD</c:v>
                </c:pt>
                <c:pt idx="2">
                  <c:v>Grüne</c:v>
                </c:pt>
                <c:pt idx="3">
                  <c:v>AFD</c:v>
                </c:pt>
                <c:pt idx="4">
                  <c:v>Die Linke</c:v>
                </c:pt>
                <c:pt idx="5">
                  <c:v>FDP</c:v>
                </c:pt>
                <c:pt idx="6">
                  <c:v>Sonstige</c:v>
                </c:pt>
              </c:strCache>
            </c:strRef>
          </c:cat>
          <c:val>
            <c:numRef>
              <c:f>'2019'!$C$125:$I$125</c:f>
              <c:numCache>
                <c:formatCode>0.00%</c:formatCode>
                <c:ptCount val="7"/>
                <c:pt idx="0">
                  <c:v>1.7359855334538876E-2</c:v>
                </c:pt>
                <c:pt idx="1">
                  <c:v>-0.233001808318264</c:v>
                </c:pt>
                <c:pt idx="2">
                  <c:v>0.13345388788426762</c:v>
                </c:pt>
                <c:pt idx="3">
                  <c:v>3.8155515370705245E-2</c:v>
                </c:pt>
                <c:pt idx="4">
                  <c:v>-6.0036166365280294E-2</c:v>
                </c:pt>
                <c:pt idx="5">
                  <c:v>1.1211573236889691E-2</c:v>
                </c:pt>
                <c:pt idx="6">
                  <c:v>9.285714285714286E-2</c:v>
                </c:pt>
              </c:numCache>
            </c:numRef>
          </c:val>
          <c:extLst>
            <c:ext xmlns:c16="http://schemas.microsoft.com/office/drawing/2014/chart" uri="{C3380CC4-5D6E-409C-BE32-E72D297353CC}">
              <c16:uniqueId val="{0000000E-AE8C-40DF-942F-A939C4468D3C}"/>
            </c:ext>
          </c:extLst>
        </c:ser>
        <c:dLbls>
          <c:showLegendKey val="0"/>
          <c:showVal val="0"/>
          <c:showCatName val="0"/>
          <c:showSerName val="0"/>
          <c:showPercent val="0"/>
          <c:showBubbleSize val="0"/>
        </c:dLbls>
        <c:gapWidth val="150"/>
        <c:axId val="67703936"/>
        <c:axId val="67705472"/>
      </c:barChart>
      <c:catAx>
        <c:axId val="67703936"/>
        <c:scaling>
          <c:orientation val="minMax"/>
        </c:scaling>
        <c:delete val="0"/>
        <c:axPos val="b"/>
        <c:numFmt formatCode="General" sourceLinked="0"/>
        <c:majorTickMark val="out"/>
        <c:minorTickMark val="none"/>
        <c:tickLblPos val="nextTo"/>
        <c:crossAx val="67705472"/>
        <c:crosses val="autoZero"/>
        <c:auto val="1"/>
        <c:lblAlgn val="ctr"/>
        <c:lblOffset val="100"/>
        <c:noMultiLvlLbl val="0"/>
      </c:catAx>
      <c:valAx>
        <c:axId val="67705472"/>
        <c:scaling>
          <c:orientation val="minMax"/>
        </c:scaling>
        <c:delete val="0"/>
        <c:axPos val="l"/>
        <c:majorGridlines/>
        <c:numFmt formatCode="0.00%" sourceLinked="1"/>
        <c:majorTickMark val="out"/>
        <c:minorTickMark val="none"/>
        <c:tickLblPos val="nextTo"/>
        <c:crossAx val="67703936"/>
        <c:crosses val="autoZero"/>
        <c:crossBetween val="between"/>
      </c:valAx>
    </c:plotArea>
    <c:plotVisOnly val="1"/>
    <c:dispBlanksAs val="gap"/>
    <c:showDLblsOverMax val="0"/>
  </c:chart>
  <c:printSettings>
    <c:headerFooter/>
    <c:pageMargins b="0.78740157499999996" l="0.70000000000000007" r="0.70000000000000007" t="0.78740157499999996" header="0.30000000000000004" footer="0.30000000000000004"/>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de-DE" sz="1800" b="1">
                <a:solidFill>
                  <a:sysClr val="windowText" lastClr="000000"/>
                </a:solidFill>
              </a:rPr>
              <a:t>007-Drenke</a:t>
            </a:r>
            <a:r>
              <a:rPr lang="de-DE" sz="1800" b="1" baseline="0">
                <a:solidFill>
                  <a:sysClr val="windowText" lastClr="000000"/>
                </a:solidFill>
              </a:rPr>
              <a:t> Entwicklung</a:t>
            </a:r>
            <a:endParaRPr lang="de-DE" sz="1800" b="1">
              <a:solidFill>
                <a:sysClr val="windowText" lastClr="000000"/>
              </a:solidFill>
            </a:endParaRP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de-DE"/>
        </a:p>
      </c:txPr>
    </c:title>
    <c:autoTitleDeleted val="0"/>
    <c:plotArea>
      <c:layout/>
      <c:lineChart>
        <c:grouping val="standard"/>
        <c:varyColors val="0"/>
        <c:ser>
          <c:idx val="0"/>
          <c:order val="0"/>
          <c:tx>
            <c:strRef>
              <c:f>'2019'!$L$123</c:f>
              <c:strCache>
                <c:ptCount val="1"/>
                <c:pt idx="0">
                  <c:v>CDU</c:v>
                </c:pt>
              </c:strCache>
            </c:strRef>
          </c:tx>
          <c:spPr>
            <a:ln w="28575" cap="rnd">
              <a:solidFill>
                <a:sysClr val="windowText" lastClr="000000"/>
              </a:solidFill>
              <a:round/>
            </a:ln>
            <a:effectLst/>
          </c:spPr>
          <c:marker>
            <c:symbol val="none"/>
          </c:marker>
          <c:cat>
            <c:numRef>
              <c:f>'2019'!$K$124:$K$126</c:f>
              <c:numCache>
                <c:formatCode>General</c:formatCode>
                <c:ptCount val="3"/>
                <c:pt idx="0">
                  <c:v>2009</c:v>
                </c:pt>
                <c:pt idx="1">
                  <c:v>2014</c:v>
                </c:pt>
                <c:pt idx="2">
                  <c:v>2019</c:v>
                </c:pt>
              </c:numCache>
            </c:numRef>
          </c:cat>
          <c:val>
            <c:numRef>
              <c:f>'2019'!$L$124:$L$126</c:f>
              <c:numCache>
                <c:formatCode>0.00%</c:formatCode>
                <c:ptCount val="3"/>
                <c:pt idx="0">
                  <c:v>0.61904761904761907</c:v>
                </c:pt>
                <c:pt idx="1">
                  <c:v>0.46835443037974683</c:v>
                </c:pt>
                <c:pt idx="2">
                  <c:v>0.48571428571428571</c:v>
                </c:pt>
              </c:numCache>
            </c:numRef>
          </c:val>
          <c:smooth val="0"/>
          <c:extLst>
            <c:ext xmlns:c16="http://schemas.microsoft.com/office/drawing/2014/chart" uri="{C3380CC4-5D6E-409C-BE32-E72D297353CC}">
              <c16:uniqueId val="{00000000-9A14-48DB-9701-63CD663A6473}"/>
            </c:ext>
          </c:extLst>
        </c:ser>
        <c:ser>
          <c:idx val="1"/>
          <c:order val="1"/>
          <c:tx>
            <c:strRef>
              <c:f>'2019'!$M$123</c:f>
              <c:strCache>
                <c:ptCount val="1"/>
                <c:pt idx="0">
                  <c:v>SPD</c:v>
                </c:pt>
              </c:strCache>
            </c:strRef>
          </c:tx>
          <c:spPr>
            <a:ln w="28575" cap="rnd">
              <a:solidFill>
                <a:srgbClr val="FF0000"/>
              </a:solidFill>
              <a:round/>
            </a:ln>
            <a:effectLst/>
          </c:spPr>
          <c:marker>
            <c:symbol val="none"/>
          </c:marker>
          <c:cat>
            <c:numRef>
              <c:f>'2019'!$K$124:$K$126</c:f>
              <c:numCache>
                <c:formatCode>General</c:formatCode>
                <c:ptCount val="3"/>
                <c:pt idx="0">
                  <c:v>2009</c:v>
                </c:pt>
                <c:pt idx="1">
                  <c:v>2014</c:v>
                </c:pt>
                <c:pt idx="2">
                  <c:v>2019</c:v>
                </c:pt>
              </c:numCache>
            </c:numRef>
          </c:cat>
          <c:val>
            <c:numRef>
              <c:f>'2019'!$M$124:$M$126</c:f>
              <c:numCache>
                <c:formatCode>0.00%</c:formatCode>
                <c:ptCount val="3"/>
                <c:pt idx="0">
                  <c:v>0.14965986394557823</c:v>
                </c:pt>
                <c:pt idx="1">
                  <c:v>0.35443037974683544</c:v>
                </c:pt>
                <c:pt idx="2">
                  <c:v>0.12142857142857143</c:v>
                </c:pt>
              </c:numCache>
            </c:numRef>
          </c:val>
          <c:smooth val="0"/>
          <c:extLst>
            <c:ext xmlns:c16="http://schemas.microsoft.com/office/drawing/2014/chart" uri="{C3380CC4-5D6E-409C-BE32-E72D297353CC}">
              <c16:uniqueId val="{00000001-9A14-48DB-9701-63CD663A6473}"/>
            </c:ext>
          </c:extLst>
        </c:ser>
        <c:ser>
          <c:idx val="2"/>
          <c:order val="2"/>
          <c:tx>
            <c:strRef>
              <c:f>'2019'!$N$123</c:f>
              <c:strCache>
                <c:ptCount val="1"/>
                <c:pt idx="0">
                  <c:v>Grüne</c:v>
                </c:pt>
              </c:strCache>
            </c:strRef>
          </c:tx>
          <c:spPr>
            <a:ln w="28575" cap="rnd">
              <a:solidFill>
                <a:srgbClr val="00B050"/>
              </a:solidFill>
              <a:round/>
            </a:ln>
            <a:effectLst/>
          </c:spPr>
          <c:marker>
            <c:symbol val="none"/>
          </c:marker>
          <c:cat>
            <c:numRef>
              <c:f>'2019'!$K$124:$K$126</c:f>
              <c:numCache>
                <c:formatCode>General</c:formatCode>
                <c:ptCount val="3"/>
                <c:pt idx="0">
                  <c:v>2009</c:v>
                </c:pt>
                <c:pt idx="1">
                  <c:v>2014</c:v>
                </c:pt>
                <c:pt idx="2">
                  <c:v>2019</c:v>
                </c:pt>
              </c:numCache>
            </c:numRef>
          </c:cat>
          <c:val>
            <c:numRef>
              <c:f>'2019'!$N$124:$N$126</c:f>
              <c:numCache>
                <c:formatCode>0.00%</c:formatCode>
                <c:ptCount val="3"/>
                <c:pt idx="0">
                  <c:v>3.4013605442176874E-2</c:v>
                </c:pt>
                <c:pt idx="1">
                  <c:v>3.7974683544303799E-2</c:v>
                </c:pt>
                <c:pt idx="2">
                  <c:v>0.17142857142857143</c:v>
                </c:pt>
              </c:numCache>
            </c:numRef>
          </c:val>
          <c:smooth val="0"/>
          <c:extLst>
            <c:ext xmlns:c16="http://schemas.microsoft.com/office/drawing/2014/chart" uri="{C3380CC4-5D6E-409C-BE32-E72D297353CC}">
              <c16:uniqueId val="{00000002-9A14-48DB-9701-63CD663A6473}"/>
            </c:ext>
          </c:extLst>
        </c:ser>
        <c:ser>
          <c:idx val="3"/>
          <c:order val="3"/>
          <c:tx>
            <c:strRef>
              <c:f>'2019'!$O$123</c:f>
              <c:strCache>
                <c:ptCount val="1"/>
                <c:pt idx="0">
                  <c:v>AFD</c:v>
                </c:pt>
              </c:strCache>
            </c:strRef>
          </c:tx>
          <c:spPr>
            <a:ln w="28575" cap="rnd">
              <a:solidFill>
                <a:srgbClr val="0070C0"/>
              </a:solidFill>
              <a:round/>
            </a:ln>
            <a:effectLst/>
          </c:spPr>
          <c:marker>
            <c:symbol val="none"/>
          </c:marker>
          <c:cat>
            <c:numRef>
              <c:f>'2019'!$K$124:$K$126</c:f>
              <c:numCache>
                <c:formatCode>General</c:formatCode>
                <c:ptCount val="3"/>
                <c:pt idx="0">
                  <c:v>2009</c:v>
                </c:pt>
                <c:pt idx="1">
                  <c:v>2014</c:v>
                </c:pt>
                <c:pt idx="2">
                  <c:v>2019</c:v>
                </c:pt>
              </c:numCache>
            </c:numRef>
          </c:cat>
          <c:val>
            <c:numRef>
              <c:f>'2019'!$O$124:$O$126</c:f>
              <c:numCache>
                <c:formatCode>0.00%</c:formatCode>
                <c:ptCount val="3"/>
                <c:pt idx="1">
                  <c:v>1.8987341772151899E-2</c:v>
                </c:pt>
                <c:pt idx="2">
                  <c:v>5.7142857142857141E-2</c:v>
                </c:pt>
              </c:numCache>
            </c:numRef>
          </c:val>
          <c:smooth val="0"/>
          <c:extLst>
            <c:ext xmlns:c16="http://schemas.microsoft.com/office/drawing/2014/chart" uri="{C3380CC4-5D6E-409C-BE32-E72D297353CC}">
              <c16:uniqueId val="{00000003-9A14-48DB-9701-63CD663A6473}"/>
            </c:ext>
          </c:extLst>
        </c:ser>
        <c:ser>
          <c:idx val="4"/>
          <c:order val="4"/>
          <c:tx>
            <c:strRef>
              <c:f>'2019'!$P$123</c:f>
              <c:strCache>
                <c:ptCount val="1"/>
                <c:pt idx="0">
                  <c:v>Die Linke</c:v>
                </c:pt>
              </c:strCache>
            </c:strRef>
          </c:tx>
          <c:spPr>
            <a:ln w="28575" cap="rnd">
              <a:solidFill>
                <a:srgbClr val="C00000"/>
              </a:solidFill>
              <a:round/>
            </a:ln>
            <a:effectLst/>
          </c:spPr>
          <c:marker>
            <c:symbol val="none"/>
          </c:marker>
          <c:cat>
            <c:numRef>
              <c:f>'2019'!$K$124:$K$126</c:f>
              <c:numCache>
                <c:formatCode>General</c:formatCode>
                <c:ptCount val="3"/>
                <c:pt idx="0">
                  <c:v>2009</c:v>
                </c:pt>
                <c:pt idx="1">
                  <c:v>2014</c:v>
                </c:pt>
                <c:pt idx="2">
                  <c:v>2019</c:v>
                </c:pt>
              </c:numCache>
            </c:numRef>
          </c:cat>
          <c:val>
            <c:numRef>
              <c:f>'2019'!$P$124:$P$126</c:f>
              <c:numCache>
                <c:formatCode>0.00%</c:formatCode>
                <c:ptCount val="3"/>
                <c:pt idx="0">
                  <c:v>6.8027210884353739E-3</c:v>
                </c:pt>
                <c:pt idx="1">
                  <c:v>8.8607594936708861E-2</c:v>
                </c:pt>
                <c:pt idx="2">
                  <c:v>2.8571428571428571E-2</c:v>
                </c:pt>
              </c:numCache>
            </c:numRef>
          </c:val>
          <c:smooth val="0"/>
          <c:extLst>
            <c:ext xmlns:c16="http://schemas.microsoft.com/office/drawing/2014/chart" uri="{C3380CC4-5D6E-409C-BE32-E72D297353CC}">
              <c16:uniqueId val="{00000004-9A14-48DB-9701-63CD663A6473}"/>
            </c:ext>
          </c:extLst>
        </c:ser>
        <c:ser>
          <c:idx val="5"/>
          <c:order val="5"/>
          <c:tx>
            <c:strRef>
              <c:f>'2019'!$Q$123</c:f>
              <c:strCache>
                <c:ptCount val="1"/>
                <c:pt idx="0">
                  <c:v>FDP</c:v>
                </c:pt>
              </c:strCache>
            </c:strRef>
          </c:tx>
          <c:spPr>
            <a:ln w="28575" cap="rnd">
              <a:solidFill>
                <a:srgbClr val="FFFF00"/>
              </a:solidFill>
              <a:round/>
            </a:ln>
            <a:effectLst/>
          </c:spPr>
          <c:marker>
            <c:symbol val="none"/>
          </c:marker>
          <c:cat>
            <c:numRef>
              <c:f>'2019'!$K$124:$K$126</c:f>
              <c:numCache>
                <c:formatCode>General</c:formatCode>
                <c:ptCount val="3"/>
                <c:pt idx="0">
                  <c:v>2009</c:v>
                </c:pt>
                <c:pt idx="1">
                  <c:v>2014</c:v>
                </c:pt>
                <c:pt idx="2">
                  <c:v>2019</c:v>
                </c:pt>
              </c:numCache>
            </c:numRef>
          </c:cat>
          <c:val>
            <c:numRef>
              <c:f>'2019'!$Q$124:$Q$126</c:f>
              <c:numCache>
                <c:formatCode>0.00%</c:formatCode>
                <c:ptCount val="3"/>
                <c:pt idx="0">
                  <c:v>0.1360544217687075</c:v>
                </c:pt>
                <c:pt idx="1">
                  <c:v>3.1645569620253167E-2</c:v>
                </c:pt>
                <c:pt idx="2">
                  <c:v>4.2857142857142858E-2</c:v>
                </c:pt>
              </c:numCache>
            </c:numRef>
          </c:val>
          <c:smooth val="0"/>
          <c:extLst>
            <c:ext xmlns:c16="http://schemas.microsoft.com/office/drawing/2014/chart" uri="{C3380CC4-5D6E-409C-BE32-E72D297353CC}">
              <c16:uniqueId val="{00000005-9A14-48DB-9701-63CD663A6473}"/>
            </c:ext>
          </c:extLst>
        </c:ser>
        <c:ser>
          <c:idx val="6"/>
          <c:order val="6"/>
          <c:tx>
            <c:strRef>
              <c:f>'2019'!$R$123</c:f>
              <c:strCache>
                <c:ptCount val="1"/>
                <c:pt idx="0">
                  <c:v>Sonstige</c:v>
                </c:pt>
              </c:strCache>
            </c:strRef>
          </c:tx>
          <c:spPr>
            <a:ln w="28575" cap="rnd">
              <a:solidFill>
                <a:schemeClr val="accent1">
                  <a:lumMod val="60000"/>
                  <a:lumOff val="40000"/>
                </a:schemeClr>
              </a:solidFill>
              <a:round/>
            </a:ln>
            <a:effectLst/>
          </c:spPr>
          <c:marker>
            <c:symbol val="none"/>
          </c:marker>
          <c:cat>
            <c:numRef>
              <c:f>'2019'!$K$124:$K$126</c:f>
              <c:numCache>
                <c:formatCode>General</c:formatCode>
                <c:ptCount val="3"/>
                <c:pt idx="0">
                  <c:v>2009</c:v>
                </c:pt>
                <c:pt idx="1">
                  <c:v>2014</c:v>
                </c:pt>
                <c:pt idx="2">
                  <c:v>2019</c:v>
                </c:pt>
              </c:numCache>
            </c:numRef>
          </c:cat>
          <c:val>
            <c:numRef>
              <c:f>'2019'!$R$124:$R$126</c:f>
              <c:numCache>
                <c:formatCode>0.00%</c:formatCode>
                <c:ptCount val="3"/>
                <c:pt idx="0">
                  <c:v>5.4421768707482991E-2</c:v>
                </c:pt>
                <c:pt idx="1">
                  <c:v>0</c:v>
                </c:pt>
                <c:pt idx="2">
                  <c:v>9.285714285714286E-2</c:v>
                </c:pt>
              </c:numCache>
            </c:numRef>
          </c:val>
          <c:smooth val="0"/>
          <c:extLst>
            <c:ext xmlns:c16="http://schemas.microsoft.com/office/drawing/2014/chart" uri="{C3380CC4-5D6E-409C-BE32-E72D297353CC}">
              <c16:uniqueId val="{00000006-9A14-48DB-9701-63CD663A6473}"/>
            </c:ext>
          </c:extLst>
        </c:ser>
        <c:dLbls>
          <c:showLegendKey val="0"/>
          <c:showVal val="0"/>
          <c:showCatName val="0"/>
          <c:showSerName val="0"/>
          <c:showPercent val="0"/>
          <c:showBubbleSize val="0"/>
        </c:dLbls>
        <c:smooth val="0"/>
        <c:axId val="260585656"/>
        <c:axId val="260585328"/>
      </c:lineChart>
      <c:catAx>
        <c:axId val="26058565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crossAx val="260585328"/>
        <c:crosses val="autoZero"/>
        <c:auto val="1"/>
        <c:lblAlgn val="ctr"/>
        <c:lblOffset val="100"/>
        <c:noMultiLvlLbl val="0"/>
      </c:catAx>
      <c:valAx>
        <c:axId val="260585328"/>
        <c:scaling>
          <c:orientation val="minMax"/>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crossAx val="260585656"/>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ysClr val="windowText" lastClr="000000"/>
      </a:solidFill>
      <a:round/>
    </a:ln>
    <a:effectLst/>
  </c:spPr>
  <c:txPr>
    <a:bodyPr/>
    <a:lstStyle/>
    <a:p>
      <a:pPr>
        <a:defRPr/>
      </a:pPr>
      <a:endParaRPr lang="de-DE"/>
    </a:p>
  </c:txPr>
  <c:printSettings>
    <c:headerFooter/>
    <c:pageMargins b="0.78740157499999996" l="0.7" r="0.7" t="0.78740157499999996"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de-DE"/>
              <a:t>008-Haarbrück </a:t>
            </a:r>
            <a:r>
              <a:rPr lang="de-DE" baseline="0"/>
              <a:t>Prozentual</a:t>
            </a:r>
            <a:endParaRPr lang="de-DE"/>
          </a:p>
        </c:rich>
      </c:tx>
      <c:overlay val="0"/>
    </c:title>
    <c:autoTitleDeleted val="0"/>
    <c:view3D>
      <c:rotX val="30"/>
      <c:rotY val="0"/>
      <c:rAngAx val="0"/>
    </c:view3D>
    <c:floor>
      <c:thickness val="0"/>
    </c:floor>
    <c:sideWall>
      <c:thickness val="0"/>
    </c:sideWall>
    <c:backWall>
      <c:thickness val="0"/>
    </c:backWall>
    <c:plotArea>
      <c:layout/>
      <c:pie3DChart>
        <c:varyColors val="1"/>
        <c:ser>
          <c:idx val="0"/>
          <c:order val="0"/>
          <c:tx>
            <c:strRef>
              <c:f>'2019'!$A$148:$B$148</c:f>
              <c:strCache>
                <c:ptCount val="2"/>
                <c:pt idx="0">
                  <c:v>008-Haarbrück Prozentual</c:v>
                </c:pt>
              </c:strCache>
            </c:strRef>
          </c:tx>
          <c:dPt>
            <c:idx val="0"/>
            <c:bubble3D val="0"/>
            <c:spPr>
              <a:solidFill>
                <a:schemeClr val="tx1"/>
              </a:solidFill>
              <a:ln>
                <a:solidFill>
                  <a:schemeClr val="bg1">
                    <a:lumMod val="50000"/>
                  </a:schemeClr>
                </a:solidFill>
              </a:ln>
            </c:spPr>
            <c:extLst>
              <c:ext xmlns:c16="http://schemas.microsoft.com/office/drawing/2014/chart" uri="{C3380CC4-5D6E-409C-BE32-E72D297353CC}">
                <c16:uniqueId val="{00000001-E531-419E-9293-626AD63C5AB5}"/>
              </c:ext>
            </c:extLst>
          </c:dPt>
          <c:dPt>
            <c:idx val="1"/>
            <c:bubble3D val="0"/>
            <c:spPr>
              <a:solidFill>
                <a:srgbClr val="FF0000"/>
              </a:solidFill>
            </c:spPr>
            <c:extLst>
              <c:ext xmlns:c16="http://schemas.microsoft.com/office/drawing/2014/chart" uri="{C3380CC4-5D6E-409C-BE32-E72D297353CC}">
                <c16:uniqueId val="{00000003-E531-419E-9293-626AD63C5AB5}"/>
              </c:ext>
            </c:extLst>
          </c:dPt>
          <c:dPt>
            <c:idx val="2"/>
            <c:bubble3D val="0"/>
            <c:spPr>
              <a:solidFill>
                <a:srgbClr val="00B050"/>
              </a:solidFill>
            </c:spPr>
            <c:extLst>
              <c:ext xmlns:c16="http://schemas.microsoft.com/office/drawing/2014/chart" uri="{C3380CC4-5D6E-409C-BE32-E72D297353CC}">
                <c16:uniqueId val="{00000005-E531-419E-9293-626AD63C5AB5}"/>
              </c:ext>
            </c:extLst>
          </c:dPt>
          <c:dPt>
            <c:idx val="3"/>
            <c:bubble3D val="0"/>
            <c:spPr>
              <a:solidFill>
                <a:srgbClr val="0070C0"/>
              </a:solidFill>
            </c:spPr>
            <c:extLst>
              <c:ext xmlns:c16="http://schemas.microsoft.com/office/drawing/2014/chart" uri="{C3380CC4-5D6E-409C-BE32-E72D297353CC}">
                <c16:uniqueId val="{00000007-E531-419E-9293-626AD63C5AB5}"/>
              </c:ext>
            </c:extLst>
          </c:dPt>
          <c:dPt>
            <c:idx val="4"/>
            <c:bubble3D val="0"/>
            <c:spPr>
              <a:solidFill>
                <a:srgbClr val="FF0066"/>
              </a:solidFill>
            </c:spPr>
            <c:extLst>
              <c:ext xmlns:c16="http://schemas.microsoft.com/office/drawing/2014/chart" uri="{C3380CC4-5D6E-409C-BE32-E72D297353CC}">
                <c16:uniqueId val="{00000009-E531-419E-9293-626AD63C5AB5}"/>
              </c:ext>
            </c:extLst>
          </c:dPt>
          <c:dPt>
            <c:idx val="5"/>
            <c:bubble3D val="0"/>
            <c:spPr>
              <a:solidFill>
                <a:srgbClr val="FFFF00"/>
              </a:solidFill>
            </c:spPr>
            <c:extLst>
              <c:ext xmlns:c16="http://schemas.microsoft.com/office/drawing/2014/chart" uri="{C3380CC4-5D6E-409C-BE32-E72D297353CC}">
                <c16:uniqueId val="{0000000B-E531-419E-9293-626AD63C5AB5}"/>
              </c:ext>
            </c:extLst>
          </c:dPt>
          <c:dLbls>
            <c:dLbl>
              <c:idx val="0"/>
              <c:spPr/>
              <c:txPr>
                <a:bodyPr/>
                <a:lstStyle/>
                <a:p>
                  <a:pPr>
                    <a:defRPr>
                      <a:solidFill>
                        <a:schemeClr val="bg1"/>
                      </a:solidFill>
                    </a:defRPr>
                  </a:pPr>
                  <a:endParaRPr lang="de-DE"/>
                </a:p>
              </c:txPr>
              <c:showLegendKey val="0"/>
              <c:showVal val="1"/>
              <c:showCatName val="0"/>
              <c:showSerName val="0"/>
              <c:showPercent val="0"/>
              <c:showBubbleSize val="0"/>
              <c:extLst>
                <c:ext xmlns:c16="http://schemas.microsoft.com/office/drawing/2014/chart" uri="{C3380CC4-5D6E-409C-BE32-E72D297353CC}">
                  <c16:uniqueId val="{00000001-E531-419E-9293-626AD63C5AB5}"/>
                </c:ext>
              </c:extLst>
            </c:dLbl>
            <c:spPr>
              <a:noFill/>
              <a:ln>
                <a:noFill/>
              </a:ln>
              <a:effectLst/>
            </c:spPr>
            <c:showLegendKey val="0"/>
            <c:showVal val="1"/>
            <c:showCatName val="0"/>
            <c:showSerName val="0"/>
            <c:showPercent val="0"/>
            <c:showBubbleSize val="0"/>
            <c:showLeaderLines val="1"/>
            <c:extLst>
              <c:ext xmlns:c15="http://schemas.microsoft.com/office/drawing/2012/chart" uri="{CE6537A1-D6FC-4f65-9D91-7224C49458BB}"/>
            </c:extLst>
          </c:dLbls>
          <c:cat>
            <c:strRef>
              <c:f>'2019'!$C$147:$I$147</c:f>
              <c:strCache>
                <c:ptCount val="7"/>
                <c:pt idx="0">
                  <c:v>CDU</c:v>
                </c:pt>
                <c:pt idx="1">
                  <c:v>SPD</c:v>
                </c:pt>
                <c:pt idx="2">
                  <c:v>Grüne</c:v>
                </c:pt>
                <c:pt idx="3">
                  <c:v>AFD</c:v>
                </c:pt>
                <c:pt idx="4">
                  <c:v>Die Linke</c:v>
                </c:pt>
                <c:pt idx="5">
                  <c:v>FDP</c:v>
                </c:pt>
                <c:pt idx="6">
                  <c:v>Sonstige</c:v>
                </c:pt>
              </c:strCache>
            </c:strRef>
          </c:cat>
          <c:val>
            <c:numRef>
              <c:f>'2019'!$C$148:$I$148</c:f>
              <c:numCache>
                <c:formatCode>0.00%</c:formatCode>
                <c:ptCount val="7"/>
                <c:pt idx="0">
                  <c:v>0.54098360655737709</c:v>
                </c:pt>
                <c:pt idx="1">
                  <c:v>0.12704918032786885</c:v>
                </c:pt>
                <c:pt idx="2">
                  <c:v>0.11065573770491803</c:v>
                </c:pt>
                <c:pt idx="3">
                  <c:v>4.9180327868852458E-2</c:v>
                </c:pt>
                <c:pt idx="4">
                  <c:v>2.0491803278688523E-2</c:v>
                </c:pt>
                <c:pt idx="5">
                  <c:v>7.3770491803278687E-2</c:v>
                </c:pt>
                <c:pt idx="6">
                  <c:v>7.7868852459016397E-2</c:v>
                </c:pt>
              </c:numCache>
            </c:numRef>
          </c:val>
          <c:extLst>
            <c:ext xmlns:c16="http://schemas.microsoft.com/office/drawing/2014/chart" uri="{C3380CC4-5D6E-409C-BE32-E72D297353CC}">
              <c16:uniqueId val="{0000000C-E531-419E-9293-626AD63C5AB5}"/>
            </c:ext>
          </c:extLst>
        </c:ser>
        <c:dLbls>
          <c:showLegendKey val="0"/>
          <c:showVal val="0"/>
          <c:showCatName val="0"/>
          <c:showSerName val="0"/>
          <c:showPercent val="0"/>
          <c:showBubbleSize val="0"/>
          <c:showLeaderLines val="1"/>
        </c:dLbls>
      </c:pie3DChart>
    </c:plotArea>
    <c:plotVisOnly val="1"/>
    <c:dispBlanksAs val="zero"/>
    <c:showDLblsOverMax val="0"/>
  </c:chart>
  <c:printSettings>
    <c:headerFooter/>
    <c:pageMargins b="0.78740157499999996" l="0.70000000000000007" r="0.70000000000000007" t="0.78740157499999996" header="0.30000000000000004" footer="0.30000000000000004"/>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de-DE"/>
              <a:t>008-Haarbrück Gewinn/Verlust</a:t>
            </a:r>
          </a:p>
        </c:rich>
      </c:tx>
      <c:overlay val="0"/>
    </c:title>
    <c:autoTitleDeleted val="0"/>
    <c:plotArea>
      <c:layout/>
      <c:barChart>
        <c:barDir val="col"/>
        <c:grouping val="clustered"/>
        <c:varyColors val="0"/>
        <c:ser>
          <c:idx val="0"/>
          <c:order val="0"/>
          <c:tx>
            <c:strRef>
              <c:f>'2019'!$A$149:$B$149</c:f>
              <c:strCache>
                <c:ptCount val="2"/>
                <c:pt idx="0">
                  <c:v>008-Haarbrück Gewinn/Verlust</c:v>
                </c:pt>
              </c:strCache>
            </c:strRef>
          </c:tx>
          <c:spPr>
            <a:solidFill>
              <a:schemeClr val="tx2">
                <a:lumMod val="20000"/>
                <a:lumOff val="80000"/>
              </a:schemeClr>
            </a:solidFill>
          </c:spPr>
          <c:invertIfNegative val="0"/>
          <c:dPt>
            <c:idx val="0"/>
            <c:invertIfNegative val="0"/>
            <c:bubble3D val="0"/>
            <c:spPr>
              <a:solidFill>
                <a:schemeClr val="tx1"/>
              </a:solidFill>
            </c:spPr>
            <c:extLst>
              <c:ext xmlns:c16="http://schemas.microsoft.com/office/drawing/2014/chart" uri="{C3380CC4-5D6E-409C-BE32-E72D297353CC}">
                <c16:uniqueId val="{00000001-0102-4EC7-B793-64E2BACD76C9}"/>
              </c:ext>
            </c:extLst>
          </c:dPt>
          <c:dPt>
            <c:idx val="1"/>
            <c:invertIfNegative val="0"/>
            <c:bubble3D val="0"/>
            <c:spPr>
              <a:solidFill>
                <a:srgbClr val="FF0000"/>
              </a:solidFill>
            </c:spPr>
            <c:extLst>
              <c:ext xmlns:c16="http://schemas.microsoft.com/office/drawing/2014/chart" uri="{C3380CC4-5D6E-409C-BE32-E72D297353CC}">
                <c16:uniqueId val="{00000003-0102-4EC7-B793-64E2BACD76C9}"/>
              </c:ext>
            </c:extLst>
          </c:dPt>
          <c:dPt>
            <c:idx val="2"/>
            <c:invertIfNegative val="0"/>
            <c:bubble3D val="0"/>
            <c:spPr>
              <a:solidFill>
                <a:srgbClr val="00B050"/>
              </a:solidFill>
            </c:spPr>
            <c:extLst>
              <c:ext xmlns:c16="http://schemas.microsoft.com/office/drawing/2014/chart" uri="{C3380CC4-5D6E-409C-BE32-E72D297353CC}">
                <c16:uniqueId val="{00000005-0102-4EC7-B793-64E2BACD76C9}"/>
              </c:ext>
            </c:extLst>
          </c:dPt>
          <c:dPt>
            <c:idx val="3"/>
            <c:invertIfNegative val="0"/>
            <c:bubble3D val="0"/>
            <c:spPr>
              <a:solidFill>
                <a:srgbClr val="0070C0"/>
              </a:solidFill>
            </c:spPr>
            <c:extLst>
              <c:ext xmlns:c16="http://schemas.microsoft.com/office/drawing/2014/chart" uri="{C3380CC4-5D6E-409C-BE32-E72D297353CC}">
                <c16:uniqueId val="{00000007-0102-4EC7-B793-64E2BACD76C9}"/>
              </c:ext>
            </c:extLst>
          </c:dPt>
          <c:dPt>
            <c:idx val="4"/>
            <c:invertIfNegative val="0"/>
            <c:bubble3D val="0"/>
            <c:spPr>
              <a:solidFill>
                <a:srgbClr val="FF0066"/>
              </a:solidFill>
            </c:spPr>
            <c:extLst>
              <c:ext xmlns:c16="http://schemas.microsoft.com/office/drawing/2014/chart" uri="{C3380CC4-5D6E-409C-BE32-E72D297353CC}">
                <c16:uniqueId val="{00000009-0102-4EC7-B793-64E2BACD76C9}"/>
              </c:ext>
            </c:extLst>
          </c:dPt>
          <c:dPt>
            <c:idx val="5"/>
            <c:invertIfNegative val="0"/>
            <c:bubble3D val="0"/>
            <c:spPr>
              <a:solidFill>
                <a:srgbClr val="FFFF00"/>
              </a:solidFill>
            </c:spPr>
            <c:extLst>
              <c:ext xmlns:c16="http://schemas.microsoft.com/office/drawing/2014/chart" uri="{C3380CC4-5D6E-409C-BE32-E72D297353CC}">
                <c16:uniqueId val="{0000000B-0102-4EC7-B793-64E2BACD76C9}"/>
              </c:ext>
            </c:extLst>
          </c:dPt>
          <c:dPt>
            <c:idx val="6"/>
            <c:invertIfNegative val="0"/>
            <c:bubble3D val="0"/>
            <c:spPr>
              <a:solidFill>
                <a:schemeClr val="tx2">
                  <a:lumMod val="60000"/>
                  <a:lumOff val="40000"/>
                </a:schemeClr>
              </a:solidFill>
              <a:ln>
                <a:solidFill>
                  <a:schemeClr val="tx2">
                    <a:lumMod val="60000"/>
                    <a:lumOff val="40000"/>
                  </a:schemeClr>
                </a:solidFill>
              </a:ln>
            </c:spPr>
            <c:extLst>
              <c:ext xmlns:c16="http://schemas.microsoft.com/office/drawing/2014/chart" uri="{C3380CC4-5D6E-409C-BE32-E72D297353CC}">
                <c16:uniqueId val="{0000000D-0102-4EC7-B793-64E2BACD76C9}"/>
              </c:ext>
            </c:extLst>
          </c:dPt>
          <c:dLbls>
            <c:dLbl>
              <c:idx val="3"/>
              <c:layout>
                <c:manualLayout>
                  <c:x val="-9.881421305193223E-17"/>
                  <c:y val="-7.1950546746256061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7-0102-4EC7-B793-64E2BACD76C9}"/>
                </c:ext>
              </c:extLst>
            </c:dLbl>
            <c:dLbl>
              <c:idx val="4"/>
              <c:layout>
                <c:manualLayout>
                  <c:x val="-9.881421305193223E-17"/>
                  <c:y val="-5.3962555972355691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9-0102-4EC7-B793-64E2BACD76C9}"/>
                </c:ext>
              </c:extLst>
            </c:dLbl>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'2019'!$C$147:$I$147</c:f>
              <c:strCache>
                <c:ptCount val="7"/>
                <c:pt idx="0">
                  <c:v>CDU</c:v>
                </c:pt>
                <c:pt idx="1">
                  <c:v>SPD</c:v>
                </c:pt>
                <c:pt idx="2">
                  <c:v>Grüne</c:v>
                </c:pt>
                <c:pt idx="3">
                  <c:v>AFD</c:v>
                </c:pt>
                <c:pt idx="4">
                  <c:v>Die Linke</c:v>
                </c:pt>
                <c:pt idx="5">
                  <c:v>FDP</c:v>
                </c:pt>
                <c:pt idx="6">
                  <c:v>Sonstige</c:v>
                </c:pt>
              </c:strCache>
            </c:strRef>
          </c:cat>
          <c:val>
            <c:numRef>
              <c:f>'2019'!$C$149:$I$149</c:f>
              <c:numCache>
                <c:formatCode>0.00%</c:formatCode>
                <c:ptCount val="7"/>
                <c:pt idx="0">
                  <c:v>-7.5838823349164919E-2</c:v>
                </c:pt>
                <c:pt idx="1">
                  <c:v>-4.1175118737551697E-2</c:v>
                </c:pt>
                <c:pt idx="2">
                  <c:v>3.1216485368469438E-2</c:v>
                </c:pt>
                <c:pt idx="3">
                  <c:v>1.1797150298759003E-2</c:v>
                </c:pt>
                <c:pt idx="4">
                  <c:v>-1.2218477095143249E-2</c:v>
                </c:pt>
                <c:pt idx="5">
                  <c:v>3.6387314233185232E-2</c:v>
                </c:pt>
                <c:pt idx="6">
                  <c:v>4.98314692814463E-2</c:v>
                </c:pt>
              </c:numCache>
            </c:numRef>
          </c:val>
          <c:extLst>
            <c:ext xmlns:c16="http://schemas.microsoft.com/office/drawing/2014/chart" uri="{C3380CC4-5D6E-409C-BE32-E72D297353CC}">
              <c16:uniqueId val="{0000000E-0102-4EC7-B793-64E2BACD76C9}"/>
            </c:ext>
          </c:extLst>
        </c:ser>
        <c:dLbls>
          <c:showLegendKey val="0"/>
          <c:showVal val="0"/>
          <c:showCatName val="0"/>
          <c:showSerName val="0"/>
          <c:showPercent val="0"/>
          <c:showBubbleSize val="0"/>
        </c:dLbls>
        <c:gapWidth val="150"/>
        <c:axId val="67703936"/>
        <c:axId val="67705472"/>
      </c:barChart>
      <c:catAx>
        <c:axId val="67703936"/>
        <c:scaling>
          <c:orientation val="minMax"/>
        </c:scaling>
        <c:delete val="0"/>
        <c:axPos val="b"/>
        <c:numFmt formatCode="General" sourceLinked="0"/>
        <c:majorTickMark val="out"/>
        <c:minorTickMark val="none"/>
        <c:tickLblPos val="nextTo"/>
        <c:crossAx val="67705472"/>
        <c:crosses val="autoZero"/>
        <c:auto val="1"/>
        <c:lblAlgn val="ctr"/>
        <c:lblOffset val="100"/>
        <c:noMultiLvlLbl val="0"/>
      </c:catAx>
      <c:valAx>
        <c:axId val="67705472"/>
        <c:scaling>
          <c:orientation val="minMax"/>
        </c:scaling>
        <c:delete val="0"/>
        <c:axPos val="l"/>
        <c:majorGridlines/>
        <c:numFmt formatCode="0.00%" sourceLinked="1"/>
        <c:majorTickMark val="out"/>
        <c:minorTickMark val="none"/>
        <c:tickLblPos val="nextTo"/>
        <c:crossAx val="67703936"/>
        <c:crosses val="autoZero"/>
        <c:crossBetween val="between"/>
      </c:valAx>
    </c:plotArea>
    <c:plotVisOnly val="1"/>
    <c:dispBlanksAs val="gap"/>
    <c:showDLblsOverMax val="0"/>
  </c:chart>
  <c:printSettings>
    <c:headerFooter/>
    <c:pageMargins b="0.78740157499999996" l="0.70000000000000007" r="0.70000000000000007" t="0.78740157499999996" header="0.30000000000000004" footer="0.30000000000000004"/>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de-DE" sz="1800" b="1">
                <a:solidFill>
                  <a:sysClr val="windowText" lastClr="000000"/>
                </a:solidFill>
              </a:rPr>
              <a:t>008-Haarbrück</a:t>
            </a:r>
            <a:r>
              <a:rPr lang="de-DE" sz="1800" b="1" baseline="0">
                <a:solidFill>
                  <a:sysClr val="windowText" lastClr="000000"/>
                </a:solidFill>
              </a:rPr>
              <a:t> Entwicklung</a:t>
            </a:r>
            <a:endParaRPr lang="de-DE" sz="1800" b="1">
              <a:solidFill>
                <a:sysClr val="windowText" lastClr="000000"/>
              </a:solidFill>
            </a:endParaRP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de-DE"/>
        </a:p>
      </c:txPr>
    </c:title>
    <c:autoTitleDeleted val="0"/>
    <c:plotArea>
      <c:layout/>
      <c:lineChart>
        <c:grouping val="standard"/>
        <c:varyColors val="0"/>
        <c:ser>
          <c:idx val="0"/>
          <c:order val="0"/>
          <c:tx>
            <c:strRef>
              <c:f>'2019'!$L$147</c:f>
              <c:strCache>
                <c:ptCount val="1"/>
                <c:pt idx="0">
                  <c:v>CDU</c:v>
                </c:pt>
              </c:strCache>
            </c:strRef>
          </c:tx>
          <c:spPr>
            <a:ln w="28575" cap="rnd">
              <a:solidFill>
                <a:sysClr val="windowText" lastClr="000000"/>
              </a:solidFill>
              <a:round/>
            </a:ln>
            <a:effectLst/>
          </c:spPr>
          <c:marker>
            <c:symbol val="none"/>
          </c:marker>
          <c:cat>
            <c:numRef>
              <c:f>'2019'!$K$148:$K$150</c:f>
              <c:numCache>
                <c:formatCode>General</c:formatCode>
                <c:ptCount val="3"/>
                <c:pt idx="0">
                  <c:v>2009</c:v>
                </c:pt>
                <c:pt idx="1">
                  <c:v>2014</c:v>
                </c:pt>
                <c:pt idx="2">
                  <c:v>2019</c:v>
                </c:pt>
              </c:numCache>
            </c:numRef>
          </c:cat>
          <c:val>
            <c:numRef>
              <c:f>'2019'!$L$148:$L$150</c:f>
              <c:numCache>
                <c:formatCode>0.00%</c:formatCode>
                <c:ptCount val="3"/>
                <c:pt idx="0">
                  <c:v>0.6910112359550562</c:v>
                </c:pt>
                <c:pt idx="1">
                  <c:v>0.61682242990654201</c:v>
                </c:pt>
                <c:pt idx="2">
                  <c:v>0.54098360655737709</c:v>
                </c:pt>
              </c:numCache>
            </c:numRef>
          </c:val>
          <c:smooth val="0"/>
          <c:extLst>
            <c:ext xmlns:c16="http://schemas.microsoft.com/office/drawing/2014/chart" uri="{C3380CC4-5D6E-409C-BE32-E72D297353CC}">
              <c16:uniqueId val="{00000000-E16E-4B6D-9301-820BCE63A408}"/>
            </c:ext>
          </c:extLst>
        </c:ser>
        <c:ser>
          <c:idx val="1"/>
          <c:order val="1"/>
          <c:tx>
            <c:strRef>
              <c:f>'2019'!$M$147</c:f>
              <c:strCache>
                <c:ptCount val="1"/>
                <c:pt idx="0">
                  <c:v>SPD</c:v>
                </c:pt>
              </c:strCache>
            </c:strRef>
          </c:tx>
          <c:spPr>
            <a:ln w="28575" cap="rnd">
              <a:solidFill>
                <a:srgbClr val="FF0000"/>
              </a:solidFill>
              <a:round/>
            </a:ln>
            <a:effectLst/>
          </c:spPr>
          <c:marker>
            <c:symbol val="none"/>
          </c:marker>
          <c:cat>
            <c:numRef>
              <c:f>'2019'!$K$148:$K$150</c:f>
              <c:numCache>
                <c:formatCode>General</c:formatCode>
                <c:ptCount val="3"/>
                <c:pt idx="0">
                  <c:v>2009</c:v>
                </c:pt>
                <c:pt idx="1">
                  <c:v>2014</c:v>
                </c:pt>
                <c:pt idx="2">
                  <c:v>2019</c:v>
                </c:pt>
              </c:numCache>
            </c:numRef>
          </c:cat>
          <c:val>
            <c:numRef>
              <c:f>'2019'!$M$148:$M$150</c:f>
              <c:numCache>
                <c:formatCode>0.00%</c:formatCode>
                <c:ptCount val="3"/>
                <c:pt idx="0">
                  <c:v>0.10112359550561797</c:v>
                </c:pt>
                <c:pt idx="1">
                  <c:v>0.16822429906542055</c:v>
                </c:pt>
                <c:pt idx="2">
                  <c:v>0.12704918032786885</c:v>
                </c:pt>
              </c:numCache>
            </c:numRef>
          </c:val>
          <c:smooth val="0"/>
          <c:extLst>
            <c:ext xmlns:c16="http://schemas.microsoft.com/office/drawing/2014/chart" uri="{C3380CC4-5D6E-409C-BE32-E72D297353CC}">
              <c16:uniqueId val="{00000001-E16E-4B6D-9301-820BCE63A408}"/>
            </c:ext>
          </c:extLst>
        </c:ser>
        <c:ser>
          <c:idx val="2"/>
          <c:order val="2"/>
          <c:tx>
            <c:strRef>
              <c:f>'2019'!$N$147</c:f>
              <c:strCache>
                <c:ptCount val="1"/>
                <c:pt idx="0">
                  <c:v>Grüne</c:v>
                </c:pt>
              </c:strCache>
            </c:strRef>
          </c:tx>
          <c:spPr>
            <a:ln w="28575" cap="rnd">
              <a:solidFill>
                <a:srgbClr val="00B050"/>
              </a:solidFill>
              <a:round/>
            </a:ln>
            <a:effectLst/>
          </c:spPr>
          <c:marker>
            <c:symbol val="none"/>
          </c:marker>
          <c:cat>
            <c:numRef>
              <c:f>'2019'!$K$148:$K$150</c:f>
              <c:numCache>
                <c:formatCode>General</c:formatCode>
                <c:ptCount val="3"/>
                <c:pt idx="0">
                  <c:v>2009</c:v>
                </c:pt>
                <c:pt idx="1">
                  <c:v>2014</c:v>
                </c:pt>
                <c:pt idx="2">
                  <c:v>2019</c:v>
                </c:pt>
              </c:numCache>
            </c:numRef>
          </c:cat>
          <c:val>
            <c:numRef>
              <c:f>'2019'!$N$148:$N$150</c:f>
              <c:numCache>
                <c:formatCode>0.00%</c:formatCode>
                <c:ptCount val="3"/>
                <c:pt idx="0">
                  <c:v>5.0561797752808987E-2</c:v>
                </c:pt>
                <c:pt idx="1">
                  <c:v>7.9439252336448593E-2</c:v>
                </c:pt>
                <c:pt idx="2">
                  <c:v>0.11065573770491803</c:v>
                </c:pt>
              </c:numCache>
            </c:numRef>
          </c:val>
          <c:smooth val="0"/>
          <c:extLst>
            <c:ext xmlns:c16="http://schemas.microsoft.com/office/drawing/2014/chart" uri="{C3380CC4-5D6E-409C-BE32-E72D297353CC}">
              <c16:uniqueId val="{00000002-E16E-4B6D-9301-820BCE63A408}"/>
            </c:ext>
          </c:extLst>
        </c:ser>
        <c:ser>
          <c:idx val="3"/>
          <c:order val="3"/>
          <c:tx>
            <c:strRef>
              <c:f>'2019'!$O$147</c:f>
              <c:strCache>
                <c:ptCount val="1"/>
                <c:pt idx="0">
                  <c:v>AFD</c:v>
                </c:pt>
              </c:strCache>
            </c:strRef>
          </c:tx>
          <c:spPr>
            <a:ln w="28575" cap="rnd">
              <a:solidFill>
                <a:srgbClr val="0070C0"/>
              </a:solidFill>
              <a:round/>
            </a:ln>
            <a:effectLst/>
          </c:spPr>
          <c:marker>
            <c:symbol val="none"/>
          </c:marker>
          <c:cat>
            <c:numRef>
              <c:f>'2019'!$K$148:$K$150</c:f>
              <c:numCache>
                <c:formatCode>General</c:formatCode>
                <c:ptCount val="3"/>
                <c:pt idx="0">
                  <c:v>2009</c:v>
                </c:pt>
                <c:pt idx="1">
                  <c:v>2014</c:v>
                </c:pt>
                <c:pt idx="2">
                  <c:v>2019</c:v>
                </c:pt>
              </c:numCache>
            </c:numRef>
          </c:cat>
          <c:val>
            <c:numRef>
              <c:f>'2019'!$O$148:$O$150</c:f>
              <c:numCache>
                <c:formatCode>0.00%</c:formatCode>
                <c:ptCount val="3"/>
                <c:pt idx="1">
                  <c:v>3.7383177570093455E-2</c:v>
                </c:pt>
                <c:pt idx="2">
                  <c:v>4.9180327868852458E-2</c:v>
                </c:pt>
              </c:numCache>
            </c:numRef>
          </c:val>
          <c:smooth val="0"/>
          <c:extLst>
            <c:ext xmlns:c16="http://schemas.microsoft.com/office/drawing/2014/chart" uri="{C3380CC4-5D6E-409C-BE32-E72D297353CC}">
              <c16:uniqueId val="{00000003-E16E-4B6D-9301-820BCE63A408}"/>
            </c:ext>
          </c:extLst>
        </c:ser>
        <c:ser>
          <c:idx val="4"/>
          <c:order val="4"/>
          <c:tx>
            <c:strRef>
              <c:f>'2019'!$P$147</c:f>
              <c:strCache>
                <c:ptCount val="1"/>
                <c:pt idx="0">
                  <c:v>Die Linke</c:v>
                </c:pt>
              </c:strCache>
            </c:strRef>
          </c:tx>
          <c:spPr>
            <a:ln w="28575" cap="rnd">
              <a:solidFill>
                <a:srgbClr val="C00000"/>
              </a:solidFill>
              <a:round/>
            </a:ln>
            <a:effectLst/>
          </c:spPr>
          <c:marker>
            <c:symbol val="none"/>
          </c:marker>
          <c:cat>
            <c:numRef>
              <c:f>'2019'!$K$148:$K$150</c:f>
              <c:numCache>
                <c:formatCode>General</c:formatCode>
                <c:ptCount val="3"/>
                <c:pt idx="0">
                  <c:v>2009</c:v>
                </c:pt>
                <c:pt idx="1">
                  <c:v>2014</c:v>
                </c:pt>
                <c:pt idx="2">
                  <c:v>2019</c:v>
                </c:pt>
              </c:numCache>
            </c:numRef>
          </c:cat>
          <c:val>
            <c:numRef>
              <c:f>'2019'!$P$148:$P$150</c:f>
              <c:numCache>
                <c:formatCode>0.00%</c:formatCode>
                <c:ptCount val="3"/>
                <c:pt idx="0">
                  <c:v>5.6179775280898875E-3</c:v>
                </c:pt>
                <c:pt idx="1">
                  <c:v>3.2710280373831772E-2</c:v>
                </c:pt>
                <c:pt idx="2">
                  <c:v>2.0491803278688523E-2</c:v>
                </c:pt>
              </c:numCache>
            </c:numRef>
          </c:val>
          <c:smooth val="0"/>
          <c:extLst>
            <c:ext xmlns:c16="http://schemas.microsoft.com/office/drawing/2014/chart" uri="{C3380CC4-5D6E-409C-BE32-E72D297353CC}">
              <c16:uniqueId val="{00000004-E16E-4B6D-9301-820BCE63A408}"/>
            </c:ext>
          </c:extLst>
        </c:ser>
        <c:ser>
          <c:idx val="5"/>
          <c:order val="5"/>
          <c:tx>
            <c:strRef>
              <c:f>'2019'!$Q$147</c:f>
              <c:strCache>
                <c:ptCount val="1"/>
                <c:pt idx="0">
                  <c:v>FDP</c:v>
                </c:pt>
              </c:strCache>
            </c:strRef>
          </c:tx>
          <c:spPr>
            <a:ln w="28575" cap="rnd">
              <a:solidFill>
                <a:srgbClr val="FFFF00"/>
              </a:solidFill>
              <a:round/>
            </a:ln>
            <a:effectLst/>
          </c:spPr>
          <c:marker>
            <c:symbol val="none"/>
          </c:marker>
          <c:cat>
            <c:numRef>
              <c:f>'2019'!$K$148:$K$150</c:f>
              <c:numCache>
                <c:formatCode>General</c:formatCode>
                <c:ptCount val="3"/>
                <c:pt idx="0">
                  <c:v>2009</c:v>
                </c:pt>
                <c:pt idx="1">
                  <c:v>2014</c:v>
                </c:pt>
                <c:pt idx="2">
                  <c:v>2019</c:v>
                </c:pt>
              </c:numCache>
            </c:numRef>
          </c:cat>
          <c:val>
            <c:numRef>
              <c:f>'2019'!$Q$148:$Q$150</c:f>
              <c:numCache>
                <c:formatCode>0.00%</c:formatCode>
                <c:ptCount val="3"/>
                <c:pt idx="0">
                  <c:v>0.10112359550561797</c:v>
                </c:pt>
                <c:pt idx="1">
                  <c:v>3.7383177570093455E-2</c:v>
                </c:pt>
                <c:pt idx="2">
                  <c:v>7.3770491803278687E-2</c:v>
                </c:pt>
              </c:numCache>
            </c:numRef>
          </c:val>
          <c:smooth val="0"/>
          <c:extLst>
            <c:ext xmlns:c16="http://schemas.microsoft.com/office/drawing/2014/chart" uri="{C3380CC4-5D6E-409C-BE32-E72D297353CC}">
              <c16:uniqueId val="{00000005-E16E-4B6D-9301-820BCE63A408}"/>
            </c:ext>
          </c:extLst>
        </c:ser>
        <c:ser>
          <c:idx val="6"/>
          <c:order val="6"/>
          <c:tx>
            <c:strRef>
              <c:f>'2019'!$R$147</c:f>
              <c:strCache>
                <c:ptCount val="1"/>
                <c:pt idx="0">
                  <c:v>Sonstige</c:v>
                </c:pt>
              </c:strCache>
            </c:strRef>
          </c:tx>
          <c:spPr>
            <a:ln w="28575" cap="rnd">
              <a:solidFill>
                <a:schemeClr val="accent1">
                  <a:lumMod val="60000"/>
                  <a:lumOff val="40000"/>
                </a:schemeClr>
              </a:solidFill>
              <a:round/>
            </a:ln>
            <a:effectLst/>
          </c:spPr>
          <c:marker>
            <c:symbol val="none"/>
          </c:marker>
          <c:cat>
            <c:numRef>
              <c:f>'2019'!$K$148:$K$150</c:f>
              <c:numCache>
                <c:formatCode>General</c:formatCode>
                <c:ptCount val="3"/>
                <c:pt idx="0">
                  <c:v>2009</c:v>
                </c:pt>
                <c:pt idx="1">
                  <c:v>2014</c:v>
                </c:pt>
                <c:pt idx="2">
                  <c:v>2019</c:v>
                </c:pt>
              </c:numCache>
            </c:numRef>
          </c:cat>
          <c:val>
            <c:numRef>
              <c:f>'2019'!$R$148:$R$150</c:f>
              <c:numCache>
                <c:formatCode>0.00%</c:formatCode>
                <c:ptCount val="3"/>
                <c:pt idx="0">
                  <c:v>5.0561797752808987E-2</c:v>
                </c:pt>
                <c:pt idx="1">
                  <c:v>2.8037383177570093E-2</c:v>
                </c:pt>
                <c:pt idx="2">
                  <c:v>7.7868852459016397E-2</c:v>
                </c:pt>
              </c:numCache>
            </c:numRef>
          </c:val>
          <c:smooth val="0"/>
          <c:extLst>
            <c:ext xmlns:c16="http://schemas.microsoft.com/office/drawing/2014/chart" uri="{C3380CC4-5D6E-409C-BE32-E72D297353CC}">
              <c16:uniqueId val="{00000006-E16E-4B6D-9301-820BCE63A408}"/>
            </c:ext>
          </c:extLst>
        </c:ser>
        <c:dLbls>
          <c:showLegendKey val="0"/>
          <c:showVal val="0"/>
          <c:showCatName val="0"/>
          <c:showSerName val="0"/>
          <c:showPercent val="0"/>
          <c:showBubbleSize val="0"/>
        </c:dLbls>
        <c:smooth val="0"/>
        <c:axId val="260585656"/>
        <c:axId val="260585328"/>
      </c:lineChart>
      <c:catAx>
        <c:axId val="26058565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crossAx val="260585328"/>
        <c:crosses val="autoZero"/>
        <c:auto val="1"/>
        <c:lblAlgn val="ctr"/>
        <c:lblOffset val="100"/>
        <c:noMultiLvlLbl val="0"/>
      </c:catAx>
      <c:valAx>
        <c:axId val="260585328"/>
        <c:scaling>
          <c:orientation val="minMax"/>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crossAx val="260585656"/>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ysClr val="windowText" lastClr="000000"/>
      </a:solidFill>
      <a:round/>
    </a:ln>
    <a:effectLst/>
  </c:spPr>
  <c:txPr>
    <a:bodyPr/>
    <a:lstStyle/>
    <a:p>
      <a:pPr>
        <a:defRPr/>
      </a:pPr>
      <a:endParaRPr lang="de-DE"/>
    </a:p>
  </c:txPr>
  <c:printSettings>
    <c:headerFooter/>
    <c:pageMargins b="0.78740157499999996" l="0.7" r="0.7" t="0.78740157499999996" header="0.3" footer="0.3"/>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de-DE"/>
              <a:t>009-Herstelle </a:t>
            </a:r>
            <a:r>
              <a:rPr lang="de-DE" baseline="0"/>
              <a:t>Prozentual</a:t>
            </a:r>
            <a:endParaRPr lang="de-DE"/>
          </a:p>
        </c:rich>
      </c:tx>
      <c:overlay val="0"/>
    </c:title>
    <c:autoTitleDeleted val="0"/>
    <c:view3D>
      <c:rotX val="30"/>
      <c:rotY val="0"/>
      <c:rAngAx val="0"/>
    </c:view3D>
    <c:floor>
      <c:thickness val="0"/>
    </c:floor>
    <c:sideWall>
      <c:thickness val="0"/>
    </c:sideWall>
    <c:backWall>
      <c:thickness val="0"/>
    </c:backWall>
    <c:plotArea>
      <c:layout/>
      <c:pie3DChart>
        <c:varyColors val="1"/>
        <c:ser>
          <c:idx val="0"/>
          <c:order val="0"/>
          <c:tx>
            <c:strRef>
              <c:f>'2019'!$A$172:$B$172</c:f>
              <c:strCache>
                <c:ptCount val="2"/>
                <c:pt idx="0">
                  <c:v>009-Herstelle Prozentual</c:v>
                </c:pt>
              </c:strCache>
            </c:strRef>
          </c:tx>
          <c:dPt>
            <c:idx val="0"/>
            <c:bubble3D val="0"/>
            <c:spPr>
              <a:solidFill>
                <a:schemeClr val="tx1"/>
              </a:solidFill>
              <a:ln>
                <a:solidFill>
                  <a:schemeClr val="bg1">
                    <a:lumMod val="50000"/>
                  </a:schemeClr>
                </a:solidFill>
              </a:ln>
            </c:spPr>
            <c:extLst>
              <c:ext xmlns:c16="http://schemas.microsoft.com/office/drawing/2014/chart" uri="{C3380CC4-5D6E-409C-BE32-E72D297353CC}">
                <c16:uniqueId val="{00000001-B1F9-4394-9919-F43481D479D5}"/>
              </c:ext>
            </c:extLst>
          </c:dPt>
          <c:dPt>
            <c:idx val="1"/>
            <c:bubble3D val="0"/>
            <c:spPr>
              <a:solidFill>
                <a:srgbClr val="FF0000"/>
              </a:solidFill>
            </c:spPr>
            <c:extLst>
              <c:ext xmlns:c16="http://schemas.microsoft.com/office/drawing/2014/chart" uri="{C3380CC4-5D6E-409C-BE32-E72D297353CC}">
                <c16:uniqueId val="{00000003-B1F9-4394-9919-F43481D479D5}"/>
              </c:ext>
            </c:extLst>
          </c:dPt>
          <c:dPt>
            <c:idx val="2"/>
            <c:bubble3D val="0"/>
            <c:spPr>
              <a:solidFill>
                <a:srgbClr val="00B050"/>
              </a:solidFill>
            </c:spPr>
            <c:extLst>
              <c:ext xmlns:c16="http://schemas.microsoft.com/office/drawing/2014/chart" uri="{C3380CC4-5D6E-409C-BE32-E72D297353CC}">
                <c16:uniqueId val="{00000005-B1F9-4394-9919-F43481D479D5}"/>
              </c:ext>
            </c:extLst>
          </c:dPt>
          <c:dPt>
            <c:idx val="3"/>
            <c:bubble3D val="0"/>
            <c:spPr>
              <a:solidFill>
                <a:srgbClr val="0070C0"/>
              </a:solidFill>
            </c:spPr>
            <c:extLst>
              <c:ext xmlns:c16="http://schemas.microsoft.com/office/drawing/2014/chart" uri="{C3380CC4-5D6E-409C-BE32-E72D297353CC}">
                <c16:uniqueId val="{00000007-B1F9-4394-9919-F43481D479D5}"/>
              </c:ext>
            </c:extLst>
          </c:dPt>
          <c:dPt>
            <c:idx val="4"/>
            <c:bubble3D val="0"/>
            <c:spPr>
              <a:solidFill>
                <a:srgbClr val="FF0066"/>
              </a:solidFill>
            </c:spPr>
            <c:extLst>
              <c:ext xmlns:c16="http://schemas.microsoft.com/office/drawing/2014/chart" uri="{C3380CC4-5D6E-409C-BE32-E72D297353CC}">
                <c16:uniqueId val="{00000009-B1F9-4394-9919-F43481D479D5}"/>
              </c:ext>
            </c:extLst>
          </c:dPt>
          <c:dPt>
            <c:idx val="5"/>
            <c:bubble3D val="0"/>
            <c:spPr>
              <a:solidFill>
                <a:srgbClr val="FFFF00"/>
              </a:solidFill>
            </c:spPr>
            <c:extLst>
              <c:ext xmlns:c16="http://schemas.microsoft.com/office/drawing/2014/chart" uri="{C3380CC4-5D6E-409C-BE32-E72D297353CC}">
                <c16:uniqueId val="{0000000B-B1F9-4394-9919-F43481D479D5}"/>
              </c:ext>
            </c:extLst>
          </c:dPt>
          <c:dLbls>
            <c:dLbl>
              <c:idx val="0"/>
              <c:spPr/>
              <c:txPr>
                <a:bodyPr/>
                <a:lstStyle/>
                <a:p>
                  <a:pPr>
                    <a:defRPr>
                      <a:solidFill>
                        <a:schemeClr val="bg1"/>
                      </a:solidFill>
                    </a:defRPr>
                  </a:pPr>
                  <a:endParaRPr lang="de-DE"/>
                </a:p>
              </c:txPr>
              <c:showLegendKey val="0"/>
              <c:showVal val="1"/>
              <c:showCatName val="0"/>
              <c:showSerName val="0"/>
              <c:showPercent val="0"/>
              <c:showBubbleSize val="0"/>
              <c:extLst>
                <c:ext xmlns:c16="http://schemas.microsoft.com/office/drawing/2014/chart" uri="{C3380CC4-5D6E-409C-BE32-E72D297353CC}">
                  <c16:uniqueId val="{00000001-B1F9-4394-9919-F43481D479D5}"/>
                </c:ext>
              </c:extLst>
            </c:dLbl>
            <c:spPr>
              <a:noFill/>
              <a:ln>
                <a:noFill/>
              </a:ln>
              <a:effectLst/>
            </c:spPr>
            <c:showLegendKey val="0"/>
            <c:showVal val="1"/>
            <c:showCatName val="0"/>
            <c:showSerName val="0"/>
            <c:showPercent val="0"/>
            <c:showBubbleSize val="0"/>
            <c:showLeaderLines val="1"/>
            <c:extLst>
              <c:ext xmlns:c15="http://schemas.microsoft.com/office/drawing/2012/chart" uri="{CE6537A1-D6FC-4f65-9D91-7224C49458BB}"/>
            </c:extLst>
          </c:dLbls>
          <c:cat>
            <c:strRef>
              <c:f>'2019'!$C$171:$I$171</c:f>
              <c:strCache>
                <c:ptCount val="7"/>
                <c:pt idx="0">
                  <c:v>CDU</c:v>
                </c:pt>
                <c:pt idx="1">
                  <c:v>SPD</c:v>
                </c:pt>
                <c:pt idx="2">
                  <c:v>Grüne</c:v>
                </c:pt>
                <c:pt idx="3">
                  <c:v>AFD</c:v>
                </c:pt>
                <c:pt idx="4">
                  <c:v>Die Linke</c:v>
                </c:pt>
                <c:pt idx="5">
                  <c:v>FDP</c:v>
                </c:pt>
                <c:pt idx="6">
                  <c:v>Sonstige</c:v>
                </c:pt>
              </c:strCache>
            </c:strRef>
          </c:cat>
          <c:val>
            <c:numRef>
              <c:f>'2019'!$C$172:$I$172</c:f>
              <c:numCache>
                <c:formatCode>0.00%</c:formatCode>
                <c:ptCount val="7"/>
                <c:pt idx="0">
                  <c:v>0.39660056657223797</c:v>
                </c:pt>
                <c:pt idx="1">
                  <c:v>0.18130311614730879</c:v>
                </c:pt>
                <c:pt idx="2">
                  <c:v>0.15580736543909349</c:v>
                </c:pt>
                <c:pt idx="3">
                  <c:v>6.79886685552408E-2</c:v>
                </c:pt>
                <c:pt idx="4">
                  <c:v>2.8328611898016998E-2</c:v>
                </c:pt>
                <c:pt idx="5">
                  <c:v>9.3484419263456089E-2</c:v>
                </c:pt>
                <c:pt idx="6">
                  <c:v>7.6487252124645896E-2</c:v>
                </c:pt>
              </c:numCache>
            </c:numRef>
          </c:val>
          <c:extLst>
            <c:ext xmlns:c16="http://schemas.microsoft.com/office/drawing/2014/chart" uri="{C3380CC4-5D6E-409C-BE32-E72D297353CC}">
              <c16:uniqueId val="{0000000C-B1F9-4394-9919-F43481D479D5}"/>
            </c:ext>
          </c:extLst>
        </c:ser>
        <c:dLbls>
          <c:showLegendKey val="0"/>
          <c:showVal val="0"/>
          <c:showCatName val="0"/>
          <c:showSerName val="0"/>
          <c:showPercent val="0"/>
          <c:showBubbleSize val="0"/>
          <c:showLeaderLines val="1"/>
        </c:dLbls>
      </c:pie3DChart>
    </c:plotArea>
    <c:plotVisOnly val="1"/>
    <c:dispBlanksAs val="zero"/>
    <c:showDLblsOverMax val="0"/>
  </c:chart>
  <c:printSettings>
    <c:headerFooter/>
    <c:pageMargins b="0.78740157499999996" l="0.70000000000000007" r="0.70000000000000007" t="0.78740157499999996" header="0.30000000000000004" footer="0.30000000000000004"/>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de-DE"/>
              <a:t>300-Kernstadt Gewinn/Verlust</a:t>
            </a:r>
          </a:p>
        </c:rich>
      </c:tx>
      <c:overlay val="0"/>
    </c:title>
    <c:autoTitleDeleted val="0"/>
    <c:plotArea>
      <c:layout/>
      <c:barChart>
        <c:barDir val="col"/>
        <c:grouping val="clustered"/>
        <c:varyColors val="0"/>
        <c:ser>
          <c:idx val="0"/>
          <c:order val="0"/>
          <c:tx>
            <c:strRef>
              <c:f>'2019'!$A$29:$B$29</c:f>
              <c:strCache>
                <c:ptCount val="2"/>
                <c:pt idx="0">
                  <c:v>300-Kernstadt Gewinn/Verlust</c:v>
                </c:pt>
              </c:strCache>
            </c:strRef>
          </c:tx>
          <c:spPr>
            <a:solidFill>
              <a:schemeClr val="tx2">
                <a:lumMod val="20000"/>
                <a:lumOff val="80000"/>
              </a:schemeClr>
            </a:solidFill>
          </c:spPr>
          <c:invertIfNegative val="0"/>
          <c:dPt>
            <c:idx val="0"/>
            <c:invertIfNegative val="0"/>
            <c:bubble3D val="0"/>
            <c:spPr>
              <a:solidFill>
                <a:schemeClr val="tx1"/>
              </a:solidFill>
            </c:spPr>
            <c:extLst>
              <c:ext xmlns:c16="http://schemas.microsoft.com/office/drawing/2014/chart" uri="{C3380CC4-5D6E-409C-BE32-E72D297353CC}">
                <c16:uniqueId val="{00000001-7963-46E7-A299-E2F6FFC9989B}"/>
              </c:ext>
            </c:extLst>
          </c:dPt>
          <c:dPt>
            <c:idx val="1"/>
            <c:invertIfNegative val="0"/>
            <c:bubble3D val="0"/>
            <c:spPr>
              <a:solidFill>
                <a:srgbClr val="FF0000"/>
              </a:solidFill>
            </c:spPr>
            <c:extLst>
              <c:ext xmlns:c16="http://schemas.microsoft.com/office/drawing/2014/chart" uri="{C3380CC4-5D6E-409C-BE32-E72D297353CC}">
                <c16:uniqueId val="{00000003-7963-46E7-A299-E2F6FFC9989B}"/>
              </c:ext>
            </c:extLst>
          </c:dPt>
          <c:dPt>
            <c:idx val="2"/>
            <c:invertIfNegative val="0"/>
            <c:bubble3D val="0"/>
            <c:spPr>
              <a:solidFill>
                <a:srgbClr val="00B050"/>
              </a:solidFill>
            </c:spPr>
            <c:extLst>
              <c:ext xmlns:c16="http://schemas.microsoft.com/office/drawing/2014/chart" uri="{C3380CC4-5D6E-409C-BE32-E72D297353CC}">
                <c16:uniqueId val="{00000005-7963-46E7-A299-E2F6FFC9989B}"/>
              </c:ext>
            </c:extLst>
          </c:dPt>
          <c:dPt>
            <c:idx val="3"/>
            <c:invertIfNegative val="0"/>
            <c:bubble3D val="0"/>
            <c:spPr>
              <a:solidFill>
                <a:srgbClr val="0070C0"/>
              </a:solidFill>
            </c:spPr>
            <c:extLst>
              <c:ext xmlns:c16="http://schemas.microsoft.com/office/drawing/2014/chart" uri="{C3380CC4-5D6E-409C-BE32-E72D297353CC}">
                <c16:uniqueId val="{00000007-7963-46E7-A299-E2F6FFC9989B}"/>
              </c:ext>
            </c:extLst>
          </c:dPt>
          <c:dPt>
            <c:idx val="4"/>
            <c:invertIfNegative val="0"/>
            <c:bubble3D val="0"/>
            <c:spPr>
              <a:solidFill>
                <a:srgbClr val="FF0066"/>
              </a:solidFill>
            </c:spPr>
            <c:extLst>
              <c:ext xmlns:c16="http://schemas.microsoft.com/office/drawing/2014/chart" uri="{C3380CC4-5D6E-409C-BE32-E72D297353CC}">
                <c16:uniqueId val="{00000009-7963-46E7-A299-E2F6FFC9989B}"/>
              </c:ext>
            </c:extLst>
          </c:dPt>
          <c:dPt>
            <c:idx val="5"/>
            <c:invertIfNegative val="0"/>
            <c:bubble3D val="0"/>
            <c:spPr>
              <a:solidFill>
                <a:srgbClr val="FFFF00"/>
              </a:solidFill>
            </c:spPr>
            <c:extLst>
              <c:ext xmlns:c16="http://schemas.microsoft.com/office/drawing/2014/chart" uri="{C3380CC4-5D6E-409C-BE32-E72D297353CC}">
                <c16:uniqueId val="{0000000B-7963-46E7-A299-E2F6FFC9989B}"/>
              </c:ext>
            </c:extLst>
          </c:dPt>
          <c:dPt>
            <c:idx val="6"/>
            <c:invertIfNegative val="0"/>
            <c:bubble3D val="0"/>
            <c:spPr>
              <a:solidFill>
                <a:schemeClr val="tx2">
                  <a:lumMod val="60000"/>
                  <a:lumOff val="40000"/>
                </a:schemeClr>
              </a:solidFill>
              <a:ln>
                <a:solidFill>
                  <a:schemeClr val="tx2">
                    <a:lumMod val="60000"/>
                    <a:lumOff val="40000"/>
                  </a:schemeClr>
                </a:solidFill>
              </a:ln>
            </c:spPr>
            <c:extLst>
              <c:ext xmlns:c16="http://schemas.microsoft.com/office/drawing/2014/chart" uri="{C3380CC4-5D6E-409C-BE32-E72D297353CC}">
                <c16:uniqueId val="{0000000C-270E-4C80-99FE-3971A1630193}"/>
              </c:ext>
            </c:extLst>
          </c:dPt>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'2019'!$C$27:$I$27</c:f>
              <c:strCache>
                <c:ptCount val="7"/>
                <c:pt idx="0">
                  <c:v>CDU</c:v>
                </c:pt>
                <c:pt idx="1">
                  <c:v>SPD</c:v>
                </c:pt>
                <c:pt idx="2">
                  <c:v>Grüne</c:v>
                </c:pt>
                <c:pt idx="3">
                  <c:v>AFD</c:v>
                </c:pt>
                <c:pt idx="4">
                  <c:v>Die Linke</c:v>
                </c:pt>
                <c:pt idx="5">
                  <c:v>FDP</c:v>
                </c:pt>
                <c:pt idx="6">
                  <c:v>Sonstige</c:v>
                </c:pt>
              </c:strCache>
            </c:strRef>
          </c:cat>
          <c:val>
            <c:numRef>
              <c:f>'2019'!$C$29:$I$29</c:f>
              <c:numCache>
                <c:formatCode>0.00%</c:formatCode>
                <c:ptCount val="7"/>
                <c:pt idx="0">
                  <c:v>-8.325848716191192E-2</c:v>
                </c:pt>
                <c:pt idx="1">
                  <c:v>-0.1147972850536135</c:v>
                </c:pt>
                <c:pt idx="2">
                  <c:v>8.9827880067545371E-2</c:v>
                </c:pt>
                <c:pt idx="3">
                  <c:v>6.0208820818265618E-2</c:v>
                </c:pt>
                <c:pt idx="4">
                  <c:v>1.6198287204456104E-2</c:v>
                </c:pt>
                <c:pt idx="5">
                  <c:v>4.4369335654877717E-3</c:v>
                </c:pt>
                <c:pt idx="6">
                  <c:v>2.7383850559770571E-2</c:v>
                </c:pt>
              </c:numCache>
            </c:numRef>
          </c:val>
          <c:extLst>
            <c:ext xmlns:c16="http://schemas.microsoft.com/office/drawing/2014/chart" uri="{C3380CC4-5D6E-409C-BE32-E72D297353CC}">
              <c16:uniqueId val="{0000000C-7963-46E7-A299-E2F6FFC9989B}"/>
            </c:ext>
          </c:extLst>
        </c:ser>
        <c:dLbls>
          <c:showLegendKey val="0"/>
          <c:showVal val="0"/>
          <c:showCatName val="0"/>
          <c:showSerName val="0"/>
          <c:showPercent val="0"/>
          <c:showBubbleSize val="0"/>
        </c:dLbls>
        <c:gapWidth val="150"/>
        <c:axId val="67703936"/>
        <c:axId val="67705472"/>
      </c:barChart>
      <c:catAx>
        <c:axId val="67703936"/>
        <c:scaling>
          <c:orientation val="minMax"/>
        </c:scaling>
        <c:delete val="0"/>
        <c:axPos val="b"/>
        <c:numFmt formatCode="General" sourceLinked="0"/>
        <c:majorTickMark val="out"/>
        <c:minorTickMark val="none"/>
        <c:tickLblPos val="nextTo"/>
        <c:crossAx val="67705472"/>
        <c:crosses val="autoZero"/>
        <c:auto val="1"/>
        <c:lblAlgn val="ctr"/>
        <c:lblOffset val="100"/>
        <c:noMultiLvlLbl val="0"/>
      </c:catAx>
      <c:valAx>
        <c:axId val="67705472"/>
        <c:scaling>
          <c:orientation val="minMax"/>
        </c:scaling>
        <c:delete val="0"/>
        <c:axPos val="l"/>
        <c:majorGridlines/>
        <c:numFmt formatCode="0.00%" sourceLinked="1"/>
        <c:majorTickMark val="out"/>
        <c:minorTickMark val="none"/>
        <c:tickLblPos val="nextTo"/>
        <c:crossAx val="67703936"/>
        <c:crosses val="autoZero"/>
        <c:crossBetween val="between"/>
      </c:valAx>
    </c:plotArea>
    <c:plotVisOnly val="1"/>
    <c:dispBlanksAs val="gap"/>
    <c:showDLblsOverMax val="0"/>
  </c:chart>
  <c:printSettings>
    <c:headerFooter/>
    <c:pageMargins b="0.78740157499999996" l="0.70000000000000007" r="0.70000000000000007" t="0.78740157499999996" header="0.30000000000000004" footer="0.30000000000000004"/>
    <c:pageSetup/>
  </c:printSettings>
</c:chartSpace>
</file>

<file path=xl/charts/chart2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de-DE"/>
              <a:t>009-Herstelle Gewinn/Verlust</a:t>
            </a:r>
          </a:p>
        </c:rich>
      </c:tx>
      <c:overlay val="0"/>
    </c:title>
    <c:autoTitleDeleted val="0"/>
    <c:plotArea>
      <c:layout/>
      <c:barChart>
        <c:barDir val="col"/>
        <c:grouping val="clustered"/>
        <c:varyColors val="0"/>
        <c:ser>
          <c:idx val="0"/>
          <c:order val="0"/>
          <c:tx>
            <c:strRef>
              <c:f>'2019'!$A$173:$B$173</c:f>
              <c:strCache>
                <c:ptCount val="2"/>
                <c:pt idx="0">
                  <c:v>009-Herstelle Gewinn/Verlust</c:v>
                </c:pt>
              </c:strCache>
            </c:strRef>
          </c:tx>
          <c:spPr>
            <a:solidFill>
              <a:schemeClr val="tx2">
                <a:lumMod val="20000"/>
                <a:lumOff val="80000"/>
              </a:schemeClr>
            </a:solidFill>
          </c:spPr>
          <c:invertIfNegative val="0"/>
          <c:dPt>
            <c:idx val="0"/>
            <c:invertIfNegative val="0"/>
            <c:bubble3D val="0"/>
            <c:spPr>
              <a:solidFill>
                <a:schemeClr val="tx1"/>
              </a:solidFill>
            </c:spPr>
            <c:extLst>
              <c:ext xmlns:c16="http://schemas.microsoft.com/office/drawing/2014/chart" uri="{C3380CC4-5D6E-409C-BE32-E72D297353CC}">
                <c16:uniqueId val="{00000001-4C12-4C69-86BC-1DD744C64B66}"/>
              </c:ext>
            </c:extLst>
          </c:dPt>
          <c:dPt>
            <c:idx val="1"/>
            <c:invertIfNegative val="0"/>
            <c:bubble3D val="0"/>
            <c:spPr>
              <a:solidFill>
                <a:srgbClr val="FF0000"/>
              </a:solidFill>
            </c:spPr>
            <c:extLst>
              <c:ext xmlns:c16="http://schemas.microsoft.com/office/drawing/2014/chart" uri="{C3380CC4-5D6E-409C-BE32-E72D297353CC}">
                <c16:uniqueId val="{00000003-4C12-4C69-86BC-1DD744C64B66}"/>
              </c:ext>
            </c:extLst>
          </c:dPt>
          <c:dPt>
            <c:idx val="2"/>
            <c:invertIfNegative val="0"/>
            <c:bubble3D val="0"/>
            <c:spPr>
              <a:solidFill>
                <a:srgbClr val="00B050"/>
              </a:solidFill>
            </c:spPr>
            <c:extLst>
              <c:ext xmlns:c16="http://schemas.microsoft.com/office/drawing/2014/chart" uri="{C3380CC4-5D6E-409C-BE32-E72D297353CC}">
                <c16:uniqueId val="{00000005-4C12-4C69-86BC-1DD744C64B66}"/>
              </c:ext>
            </c:extLst>
          </c:dPt>
          <c:dPt>
            <c:idx val="3"/>
            <c:invertIfNegative val="0"/>
            <c:bubble3D val="0"/>
            <c:spPr>
              <a:solidFill>
                <a:srgbClr val="0070C0"/>
              </a:solidFill>
            </c:spPr>
            <c:extLst>
              <c:ext xmlns:c16="http://schemas.microsoft.com/office/drawing/2014/chart" uri="{C3380CC4-5D6E-409C-BE32-E72D297353CC}">
                <c16:uniqueId val="{00000007-4C12-4C69-86BC-1DD744C64B66}"/>
              </c:ext>
            </c:extLst>
          </c:dPt>
          <c:dPt>
            <c:idx val="4"/>
            <c:invertIfNegative val="0"/>
            <c:bubble3D val="0"/>
            <c:spPr>
              <a:solidFill>
                <a:srgbClr val="FF0066"/>
              </a:solidFill>
            </c:spPr>
            <c:extLst>
              <c:ext xmlns:c16="http://schemas.microsoft.com/office/drawing/2014/chart" uri="{C3380CC4-5D6E-409C-BE32-E72D297353CC}">
                <c16:uniqueId val="{00000009-4C12-4C69-86BC-1DD744C64B66}"/>
              </c:ext>
            </c:extLst>
          </c:dPt>
          <c:dPt>
            <c:idx val="5"/>
            <c:invertIfNegative val="0"/>
            <c:bubble3D val="0"/>
            <c:spPr>
              <a:solidFill>
                <a:srgbClr val="FFFF00"/>
              </a:solidFill>
            </c:spPr>
            <c:extLst>
              <c:ext xmlns:c16="http://schemas.microsoft.com/office/drawing/2014/chart" uri="{C3380CC4-5D6E-409C-BE32-E72D297353CC}">
                <c16:uniqueId val="{0000000B-4C12-4C69-86BC-1DD744C64B66}"/>
              </c:ext>
            </c:extLst>
          </c:dPt>
          <c:dPt>
            <c:idx val="6"/>
            <c:invertIfNegative val="0"/>
            <c:bubble3D val="0"/>
            <c:spPr>
              <a:solidFill>
                <a:schemeClr val="tx2">
                  <a:lumMod val="60000"/>
                  <a:lumOff val="40000"/>
                </a:schemeClr>
              </a:solidFill>
              <a:ln>
                <a:solidFill>
                  <a:schemeClr val="tx2">
                    <a:lumMod val="60000"/>
                    <a:lumOff val="40000"/>
                  </a:schemeClr>
                </a:solidFill>
              </a:ln>
            </c:spPr>
            <c:extLst>
              <c:ext xmlns:c16="http://schemas.microsoft.com/office/drawing/2014/chart" uri="{C3380CC4-5D6E-409C-BE32-E72D297353CC}">
                <c16:uniqueId val="{0000000D-4C12-4C69-86BC-1DD744C64B66}"/>
              </c:ext>
            </c:extLst>
          </c:dPt>
          <c:dLbls>
            <c:dLbl>
              <c:idx val="3"/>
              <c:layout>
                <c:manualLayout>
                  <c:x val="-9.881421305193223E-17"/>
                  <c:y val="-7.1950546746256061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7-4C12-4C69-86BC-1DD744C64B66}"/>
                </c:ext>
              </c:extLst>
            </c:dLbl>
            <c:dLbl>
              <c:idx val="4"/>
              <c:layout>
                <c:manualLayout>
                  <c:x val="-9.881421305193223E-17"/>
                  <c:y val="-5.3962555972355691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9-4C12-4C69-86BC-1DD744C64B66}"/>
                </c:ext>
              </c:extLst>
            </c:dLbl>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'2019'!$C$171:$I$171</c:f>
              <c:strCache>
                <c:ptCount val="7"/>
                <c:pt idx="0">
                  <c:v>CDU</c:v>
                </c:pt>
                <c:pt idx="1">
                  <c:v>SPD</c:v>
                </c:pt>
                <c:pt idx="2">
                  <c:v>Grüne</c:v>
                </c:pt>
                <c:pt idx="3">
                  <c:v>AFD</c:v>
                </c:pt>
                <c:pt idx="4">
                  <c:v>Die Linke</c:v>
                </c:pt>
                <c:pt idx="5">
                  <c:v>FDP</c:v>
                </c:pt>
                <c:pt idx="6">
                  <c:v>Sonstige</c:v>
                </c:pt>
              </c:strCache>
            </c:strRef>
          </c:cat>
          <c:val>
            <c:numRef>
              <c:f>'2019'!$C$173:$I$173</c:f>
              <c:numCache>
                <c:formatCode>0.00%</c:formatCode>
                <c:ptCount val="7"/>
                <c:pt idx="0">
                  <c:v>-0.12229977707037376</c:v>
                </c:pt>
                <c:pt idx="1">
                  <c:v>-9.0174547082931739E-2</c:v>
                </c:pt>
                <c:pt idx="2">
                  <c:v>8.3642416985485246E-2</c:v>
                </c:pt>
                <c:pt idx="3">
                  <c:v>3.0187981270017435E-2</c:v>
                </c:pt>
                <c:pt idx="4">
                  <c:v>-9.4720753872063676E-3</c:v>
                </c:pt>
                <c:pt idx="5">
                  <c:v>7.2865862562425165E-2</c:v>
                </c:pt>
                <c:pt idx="6">
                  <c:v>3.5250138722584042E-2</c:v>
                </c:pt>
              </c:numCache>
            </c:numRef>
          </c:val>
          <c:extLst>
            <c:ext xmlns:c16="http://schemas.microsoft.com/office/drawing/2014/chart" uri="{C3380CC4-5D6E-409C-BE32-E72D297353CC}">
              <c16:uniqueId val="{0000000E-4C12-4C69-86BC-1DD744C64B66}"/>
            </c:ext>
          </c:extLst>
        </c:ser>
        <c:dLbls>
          <c:showLegendKey val="0"/>
          <c:showVal val="0"/>
          <c:showCatName val="0"/>
          <c:showSerName val="0"/>
          <c:showPercent val="0"/>
          <c:showBubbleSize val="0"/>
        </c:dLbls>
        <c:gapWidth val="150"/>
        <c:axId val="67703936"/>
        <c:axId val="67705472"/>
      </c:barChart>
      <c:catAx>
        <c:axId val="67703936"/>
        <c:scaling>
          <c:orientation val="minMax"/>
        </c:scaling>
        <c:delete val="0"/>
        <c:axPos val="b"/>
        <c:numFmt formatCode="General" sourceLinked="0"/>
        <c:majorTickMark val="out"/>
        <c:minorTickMark val="none"/>
        <c:tickLblPos val="nextTo"/>
        <c:crossAx val="67705472"/>
        <c:crosses val="autoZero"/>
        <c:auto val="1"/>
        <c:lblAlgn val="ctr"/>
        <c:lblOffset val="100"/>
        <c:noMultiLvlLbl val="0"/>
      </c:catAx>
      <c:valAx>
        <c:axId val="67705472"/>
        <c:scaling>
          <c:orientation val="minMax"/>
        </c:scaling>
        <c:delete val="0"/>
        <c:axPos val="l"/>
        <c:majorGridlines/>
        <c:numFmt formatCode="0.00%" sourceLinked="1"/>
        <c:majorTickMark val="out"/>
        <c:minorTickMark val="none"/>
        <c:tickLblPos val="nextTo"/>
        <c:crossAx val="67703936"/>
        <c:crosses val="autoZero"/>
        <c:crossBetween val="between"/>
      </c:valAx>
    </c:plotArea>
    <c:plotVisOnly val="1"/>
    <c:dispBlanksAs val="gap"/>
    <c:showDLblsOverMax val="0"/>
  </c:chart>
  <c:printSettings>
    <c:headerFooter/>
    <c:pageMargins b="0.78740157499999996" l="0.70000000000000007" r="0.70000000000000007" t="0.78740157499999996" header="0.30000000000000004" footer="0.30000000000000004"/>
    <c:pageSetup/>
  </c:printSettings>
</c:chartSpace>
</file>

<file path=xl/charts/chart2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de-DE" sz="1800" b="1">
                <a:solidFill>
                  <a:sysClr val="windowText" lastClr="000000"/>
                </a:solidFill>
              </a:rPr>
              <a:t>009-Herstelle</a:t>
            </a:r>
            <a:r>
              <a:rPr lang="de-DE" sz="1800" b="1" baseline="0">
                <a:solidFill>
                  <a:sysClr val="windowText" lastClr="000000"/>
                </a:solidFill>
              </a:rPr>
              <a:t> Entwicklung</a:t>
            </a:r>
            <a:endParaRPr lang="de-DE" sz="1800" b="1">
              <a:solidFill>
                <a:sysClr val="windowText" lastClr="000000"/>
              </a:solidFill>
            </a:endParaRP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de-DE"/>
        </a:p>
      </c:txPr>
    </c:title>
    <c:autoTitleDeleted val="0"/>
    <c:plotArea>
      <c:layout/>
      <c:lineChart>
        <c:grouping val="standard"/>
        <c:varyColors val="0"/>
        <c:ser>
          <c:idx val="0"/>
          <c:order val="0"/>
          <c:tx>
            <c:strRef>
              <c:f>'2019'!$L$171</c:f>
              <c:strCache>
                <c:ptCount val="1"/>
                <c:pt idx="0">
                  <c:v>CDU</c:v>
                </c:pt>
              </c:strCache>
            </c:strRef>
          </c:tx>
          <c:spPr>
            <a:ln w="28575" cap="rnd">
              <a:solidFill>
                <a:sysClr val="windowText" lastClr="000000"/>
              </a:solidFill>
              <a:round/>
            </a:ln>
            <a:effectLst/>
          </c:spPr>
          <c:marker>
            <c:symbol val="none"/>
          </c:marker>
          <c:cat>
            <c:numRef>
              <c:f>'2019'!$K$172:$K$174</c:f>
              <c:numCache>
                <c:formatCode>General</c:formatCode>
                <c:ptCount val="3"/>
                <c:pt idx="0">
                  <c:v>2009</c:v>
                </c:pt>
                <c:pt idx="1">
                  <c:v>2014</c:v>
                </c:pt>
                <c:pt idx="2">
                  <c:v>2019</c:v>
                </c:pt>
              </c:numCache>
            </c:numRef>
          </c:cat>
          <c:val>
            <c:numRef>
              <c:f>'2019'!$L$172:$L$174</c:f>
              <c:numCache>
                <c:formatCode>0.00%</c:formatCode>
                <c:ptCount val="3"/>
                <c:pt idx="0">
                  <c:v>0.52750809061488668</c:v>
                </c:pt>
                <c:pt idx="1">
                  <c:v>0.51890034364261173</c:v>
                </c:pt>
                <c:pt idx="2">
                  <c:v>0.39660056657223797</c:v>
                </c:pt>
              </c:numCache>
            </c:numRef>
          </c:val>
          <c:smooth val="0"/>
          <c:extLst>
            <c:ext xmlns:c16="http://schemas.microsoft.com/office/drawing/2014/chart" uri="{C3380CC4-5D6E-409C-BE32-E72D297353CC}">
              <c16:uniqueId val="{00000000-8ACC-4679-8438-A23FC6EF6FFA}"/>
            </c:ext>
          </c:extLst>
        </c:ser>
        <c:ser>
          <c:idx val="1"/>
          <c:order val="1"/>
          <c:tx>
            <c:strRef>
              <c:f>'2019'!$M$171</c:f>
              <c:strCache>
                <c:ptCount val="1"/>
                <c:pt idx="0">
                  <c:v>SPD</c:v>
                </c:pt>
              </c:strCache>
            </c:strRef>
          </c:tx>
          <c:spPr>
            <a:ln w="28575" cap="rnd">
              <a:solidFill>
                <a:srgbClr val="FF0000"/>
              </a:solidFill>
              <a:round/>
            </a:ln>
            <a:effectLst/>
          </c:spPr>
          <c:marker>
            <c:symbol val="none"/>
          </c:marker>
          <c:cat>
            <c:numRef>
              <c:f>'2019'!$K$172:$K$174</c:f>
              <c:numCache>
                <c:formatCode>General</c:formatCode>
                <c:ptCount val="3"/>
                <c:pt idx="0">
                  <c:v>2009</c:v>
                </c:pt>
                <c:pt idx="1">
                  <c:v>2014</c:v>
                </c:pt>
                <c:pt idx="2">
                  <c:v>2019</c:v>
                </c:pt>
              </c:numCache>
            </c:numRef>
          </c:cat>
          <c:val>
            <c:numRef>
              <c:f>'2019'!$M$172:$M$174</c:f>
              <c:numCache>
                <c:formatCode>0.00%</c:formatCode>
                <c:ptCount val="3"/>
                <c:pt idx="0">
                  <c:v>0.23300970873786409</c:v>
                </c:pt>
                <c:pt idx="1">
                  <c:v>0.27147766323024053</c:v>
                </c:pt>
                <c:pt idx="2">
                  <c:v>0.18130311614730879</c:v>
                </c:pt>
              </c:numCache>
            </c:numRef>
          </c:val>
          <c:smooth val="0"/>
          <c:extLst>
            <c:ext xmlns:c16="http://schemas.microsoft.com/office/drawing/2014/chart" uri="{C3380CC4-5D6E-409C-BE32-E72D297353CC}">
              <c16:uniqueId val="{00000001-8ACC-4679-8438-A23FC6EF6FFA}"/>
            </c:ext>
          </c:extLst>
        </c:ser>
        <c:ser>
          <c:idx val="2"/>
          <c:order val="2"/>
          <c:tx>
            <c:strRef>
              <c:f>'2019'!$N$171</c:f>
              <c:strCache>
                <c:ptCount val="1"/>
                <c:pt idx="0">
                  <c:v>Grüne</c:v>
                </c:pt>
              </c:strCache>
            </c:strRef>
          </c:tx>
          <c:spPr>
            <a:ln w="28575" cap="rnd">
              <a:solidFill>
                <a:srgbClr val="00B050"/>
              </a:solidFill>
              <a:round/>
            </a:ln>
            <a:effectLst/>
          </c:spPr>
          <c:marker>
            <c:symbol val="none"/>
          </c:marker>
          <c:cat>
            <c:numRef>
              <c:f>'2019'!$K$172:$K$174</c:f>
              <c:numCache>
                <c:formatCode>General</c:formatCode>
                <c:ptCount val="3"/>
                <c:pt idx="0">
                  <c:v>2009</c:v>
                </c:pt>
                <c:pt idx="1">
                  <c:v>2014</c:v>
                </c:pt>
                <c:pt idx="2">
                  <c:v>2019</c:v>
                </c:pt>
              </c:numCache>
            </c:numRef>
          </c:cat>
          <c:val>
            <c:numRef>
              <c:f>'2019'!$N$172:$N$174</c:f>
              <c:numCache>
                <c:formatCode>0.00%</c:formatCode>
                <c:ptCount val="3"/>
                <c:pt idx="0">
                  <c:v>7.7669902912621352E-2</c:v>
                </c:pt>
                <c:pt idx="1">
                  <c:v>7.2164948453608241E-2</c:v>
                </c:pt>
                <c:pt idx="2">
                  <c:v>0.15580736543909349</c:v>
                </c:pt>
              </c:numCache>
            </c:numRef>
          </c:val>
          <c:smooth val="0"/>
          <c:extLst>
            <c:ext xmlns:c16="http://schemas.microsoft.com/office/drawing/2014/chart" uri="{C3380CC4-5D6E-409C-BE32-E72D297353CC}">
              <c16:uniqueId val="{00000002-8ACC-4679-8438-A23FC6EF6FFA}"/>
            </c:ext>
          </c:extLst>
        </c:ser>
        <c:ser>
          <c:idx val="3"/>
          <c:order val="3"/>
          <c:tx>
            <c:strRef>
              <c:f>'2019'!$O$171</c:f>
              <c:strCache>
                <c:ptCount val="1"/>
                <c:pt idx="0">
                  <c:v>AFD</c:v>
                </c:pt>
              </c:strCache>
            </c:strRef>
          </c:tx>
          <c:spPr>
            <a:ln w="28575" cap="rnd">
              <a:solidFill>
                <a:srgbClr val="0070C0"/>
              </a:solidFill>
              <a:round/>
            </a:ln>
            <a:effectLst/>
          </c:spPr>
          <c:marker>
            <c:symbol val="none"/>
          </c:marker>
          <c:cat>
            <c:numRef>
              <c:f>'2019'!$K$172:$K$174</c:f>
              <c:numCache>
                <c:formatCode>General</c:formatCode>
                <c:ptCount val="3"/>
                <c:pt idx="0">
                  <c:v>2009</c:v>
                </c:pt>
                <c:pt idx="1">
                  <c:v>2014</c:v>
                </c:pt>
                <c:pt idx="2">
                  <c:v>2019</c:v>
                </c:pt>
              </c:numCache>
            </c:numRef>
          </c:cat>
          <c:val>
            <c:numRef>
              <c:f>'2019'!$O$172:$O$174</c:f>
              <c:numCache>
                <c:formatCode>0.00%</c:formatCode>
                <c:ptCount val="3"/>
                <c:pt idx="1">
                  <c:v>3.7800687285223365E-2</c:v>
                </c:pt>
                <c:pt idx="2">
                  <c:v>6.79886685552408E-2</c:v>
                </c:pt>
              </c:numCache>
            </c:numRef>
          </c:val>
          <c:smooth val="0"/>
          <c:extLst>
            <c:ext xmlns:c16="http://schemas.microsoft.com/office/drawing/2014/chart" uri="{C3380CC4-5D6E-409C-BE32-E72D297353CC}">
              <c16:uniqueId val="{00000003-8ACC-4679-8438-A23FC6EF6FFA}"/>
            </c:ext>
          </c:extLst>
        </c:ser>
        <c:ser>
          <c:idx val="4"/>
          <c:order val="4"/>
          <c:tx>
            <c:strRef>
              <c:f>'2019'!$P$171</c:f>
              <c:strCache>
                <c:ptCount val="1"/>
                <c:pt idx="0">
                  <c:v>Die Linke</c:v>
                </c:pt>
              </c:strCache>
            </c:strRef>
          </c:tx>
          <c:spPr>
            <a:ln w="28575" cap="rnd">
              <a:solidFill>
                <a:srgbClr val="C00000"/>
              </a:solidFill>
              <a:round/>
            </a:ln>
            <a:effectLst/>
          </c:spPr>
          <c:marker>
            <c:symbol val="none"/>
          </c:marker>
          <c:cat>
            <c:numRef>
              <c:f>'2019'!$K$172:$K$174</c:f>
              <c:numCache>
                <c:formatCode>General</c:formatCode>
                <c:ptCount val="3"/>
                <c:pt idx="0">
                  <c:v>2009</c:v>
                </c:pt>
                <c:pt idx="1">
                  <c:v>2014</c:v>
                </c:pt>
                <c:pt idx="2">
                  <c:v>2019</c:v>
                </c:pt>
              </c:numCache>
            </c:numRef>
          </c:cat>
          <c:val>
            <c:numRef>
              <c:f>'2019'!$P$172:$P$174</c:f>
              <c:numCache>
                <c:formatCode>0.00%</c:formatCode>
                <c:ptCount val="3"/>
                <c:pt idx="0">
                  <c:v>2.5889967637540454E-2</c:v>
                </c:pt>
                <c:pt idx="1">
                  <c:v>3.7800687285223365E-2</c:v>
                </c:pt>
                <c:pt idx="2">
                  <c:v>2.8328611898016998E-2</c:v>
                </c:pt>
              </c:numCache>
            </c:numRef>
          </c:val>
          <c:smooth val="0"/>
          <c:extLst>
            <c:ext xmlns:c16="http://schemas.microsoft.com/office/drawing/2014/chart" uri="{C3380CC4-5D6E-409C-BE32-E72D297353CC}">
              <c16:uniqueId val="{00000004-8ACC-4679-8438-A23FC6EF6FFA}"/>
            </c:ext>
          </c:extLst>
        </c:ser>
        <c:ser>
          <c:idx val="5"/>
          <c:order val="5"/>
          <c:tx>
            <c:strRef>
              <c:f>'2019'!$Q$171</c:f>
              <c:strCache>
                <c:ptCount val="1"/>
                <c:pt idx="0">
                  <c:v>FDP</c:v>
                </c:pt>
              </c:strCache>
            </c:strRef>
          </c:tx>
          <c:spPr>
            <a:ln w="28575" cap="rnd">
              <a:solidFill>
                <a:srgbClr val="FFFF00"/>
              </a:solidFill>
              <a:round/>
            </a:ln>
            <a:effectLst/>
          </c:spPr>
          <c:marker>
            <c:symbol val="none"/>
          </c:marker>
          <c:cat>
            <c:numRef>
              <c:f>'2019'!$K$172:$K$174</c:f>
              <c:numCache>
                <c:formatCode>General</c:formatCode>
                <c:ptCount val="3"/>
                <c:pt idx="0">
                  <c:v>2009</c:v>
                </c:pt>
                <c:pt idx="1">
                  <c:v>2014</c:v>
                </c:pt>
                <c:pt idx="2">
                  <c:v>2019</c:v>
                </c:pt>
              </c:numCache>
            </c:numRef>
          </c:cat>
          <c:val>
            <c:numRef>
              <c:f>'2019'!$Q$172:$Q$174</c:f>
              <c:numCache>
                <c:formatCode>0.00%</c:formatCode>
                <c:ptCount val="3"/>
                <c:pt idx="0">
                  <c:v>7.4433656957928807E-2</c:v>
                </c:pt>
                <c:pt idx="1">
                  <c:v>2.0618556701030927E-2</c:v>
                </c:pt>
                <c:pt idx="2">
                  <c:v>9.3484419263456089E-2</c:v>
                </c:pt>
              </c:numCache>
            </c:numRef>
          </c:val>
          <c:smooth val="0"/>
          <c:extLst>
            <c:ext xmlns:c16="http://schemas.microsoft.com/office/drawing/2014/chart" uri="{C3380CC4-5D6E-409C-BE32-E72D297353CC}">
              <c16:uniqueId val="{00000005-8ACC-4679-8438-A23FC6EF6FFA}"/>
            </c:ext>
          </c:extLst>
        </c:ser>
        <c:ser>
          <c:idx val="6"/>
          <c:order val="6"/>
          <c:tx>
            <c:strRef>
              <c:f>'2019'!$R$171</c:f>
              <c:strCache>
                <c:ptCount val="1"/>
                <c:pt idx="0">
                  <c:v>Sonstige</c:v>
                </c:pt>
              </c:strCache>
            </c:strRef>
          </c:tx>
          <c:spPr>
            <a:ln w="28575" cap="rnd">
              <a:solidFill>
                <a:schemeClr val="accent1">
                  <a:lumMod val="60000"/>
                  <a:lumOff val="40000"/>
                </a:schemeClr>
              </a:solidFill>
              <a:round/>
            </a:ln>
            <a:effectLst/>
          </c:spPr>
          <c:marker>
            <c:symbol val="none"/>
          </c:marker>
          <c:cat>
            <c:numRef>
              <c:f>'2019'!$K$172:$K$174</c:f>
              <c:numCache>
                <c:formatCode>General</c:formatCode>
                <c:ptCount val="3"/>
                <c:pt idx="0">
                  <c:v>2009</c:v>
                </c:pt>
                <c:pt idx="1">
                  <c:v>2014</c:v>
                </c:pt>
                <c:pt idx="2">
                  <c:v>2019</c:v>
                </c:pt>
              </c:numCache>
            </c:numRef>
          </c:cat>
          <c:val>
            <c:numRef>
              <c:f>'2019'!$R$172:$R$174</c:f>
              <c:numCache>
                <c:formatCode>0.00%</c:formatCode>
                <c:ptCount val="3"/>
                <c:pt idx="0">
                  <c:v>6.1488673139158574E-2</c:v>
                </c:pt>
                <c:pt idx="1">
                  <c:v>4.1237113402061855E-2</c:v>
                </c:pt>
                <c:pt idx="2">
                  <c:v>7.6487252124645896E-2</c:v>
                </c:pt>
              </c:numCache>
            </c:numRef>
          </c:val>
          <c:smooth val="0"/>
          <c:extLst>
            <c:ext xmlns:c16="http://schemas.microsoft.com/office/drawing/2014/chart" uri="{C3380CC4-5D6E-409C-BE32-E72D297353CC}">
              <c16:uniqueId val="{00000006-8ACC-4679-8438-A23FC6EF6FFA}"/>
            </c:ext>
          </c:extLst>
        </c:ser>
        <c:dLbls>
          <c:showLegendKey val="0"/>
          <c:showVal val="0"/>
          <c:showCatName val="0"/>
          <c:showSerName val="0"/>
          <c:showPercent val="0"/>
          <c:showBubbleSize val="0"/>
        </c:dLbls>
        <c:smooth val="0"/>
        <c:axId val="260585656"/>
        <c:axId val="260585328"/>
      </c:lineChart>
      <c:catAx>
        <c:axId val="26058565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crossAx val="260585328"/>
        <c:crosses val="autoZero"/>
        <c:auto val="1"/>
        <c:lblAlgn val="ctr"/>
        <c:lblOffset val="100"/>
        <c:noMultiLvlLbl val="0"/>
      </c:catAx>
      <c:valAx>
        <c:axId val="260585328"/>
        <c:scaling>
          <c:orientation val="minMax"/>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crossAx val="260585656"/>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ysClr val="windowText" lastClr="000000"/>
      </a:solidFill>
      <a:round/>
    </a:ln>
    <a:effectLst/>
  </c:spPr>
  <c:txPr>
    <a:bodyPr/>
    <a:lstStyle/>
    <a:p>
      <a:pPr>
        <a:defRPr/>
      </a:pPr>
      <a:endParaRPr lang="de-DE"/>
    </a:p>
  </c:txPr>
  <c:printSettings>
    <c:headerFooter/>
    <c:pageMargins b="0.78740157499999996" l="0.7" r="0.7" t="0.78740157499999996" header="0.3" footer="0.3"/>
    <c:pageSetup/>
  </c:printSettings>
</c:chartSpace>
</file>

<file path=xl/charts/chart2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de-DE"/>
              <a:t>010-Jakobsberg </a:t>
            </a:r>
            <a:r>
              <a:rPr lang="de-DE" baseline="0"/>
              <a:t>Prozentual</a:t>
            </a:r>
            <a:endParaRPr lang="de-DE"/>
          </a:p>
        </c:rich>
      </c:tx>
      <c:overlay val="0"/>
    </c:title>
    <c:autoTitleDeleted val="0"/>
    <c:view3D>
      <c:rotX val="30"/>
      <c:rotY val="0"/>
      <c:rAngAx val="0"/>
    </c:view3D>
    <c:floor>
      <c:thickness val="0"/>
    </c:floor>
    <c:sideWall>
      <c:thickness val="0"/>
    </c:sideWall>
    <c:backWall>
      <c:thickness val="0"/>
    </c:backWall>
    <c:plotArea>
      <c:layout/>
      <c:pie3DChart>
        <c:varyColors val="1"/>
        <c:ser>
          <c:idx val="0"/>
          <c:order val="0"/>
          <c:tx>
            <c:strRef>
              <c:f>'2019'!$A$196:$B$196</c:f>
              <c:strCache>
                <c:ptCount val="2"/>
                <c:pt idx="0">
                  <c:v>010-Jakobsberg Prozentual</c:v>
                </c:pt>
              </c:strCache>
            </c:strRef>
          </c:tx>
          <c:dPt>
            <c:idx val="0"/>
            <c:bubble3D val="0"/>
            <c:spPr>
              <a:solidFill>
                <a:schemeClr val="tx1"/>
              </a:solidFill>
              <a:ln>
                <a:solidFill>
                  <a:schemeClr val="bg1">
                    <a:lumMod val="50000"/>
                  </a:schemeClr>
                </a:solidFill>
              </a:ln>
            </c:spPr>
            <c:extLst>
              <c:ext xmlns:c16="http://schemas.microsoft.com/office/drawing/2014/chart" uri="{C3380CC4-5D6E-409C-BE32-E72D297353CC}">
                <c16:uniqueId val="{00000001-E300-4B47-9913-D7B292E80314}"/>
              </c:ext>
            </c:extLst>
          </c:dPt>
          <c:dPt>
            <c:idx val="1"/>
            <c:bubble3D val="0"/>
            <c:spPr>
              <a:solidFill>
                <a:srgbClr val="FF0000"/>
              </a:solidFill>
            </c:spPr>
            <c:extLst>
              <c:ext xmlns:c16="http://schemas.microsoft.com/office/drawing/2014/chart" uri="{C3380CC4-5D6E-409C-BE32-E72D297353CC}">
                <c16:uniqueId val="{00000003-E300-4B47-9913-D7B292E80314}"/>
              </c:ext>
            </c:extLst>
          </c:dPt>
          <c:dPt>
            <c:idx val="2"/>
            <c:bubble3D val="0"/>
            <c:spPr>
              <a:solidFill>
                <a:srgbClr val="00B050"/>
              </a:solidFill>
            </c:spPr>
            <c:extLst>
              <c:ext xmlns:c16="http://schemas.microsoft.com/office/drawing/2014/chart" uri="{C3380CC4-5D6E-409C-BE32-E72D297353CC}">
                <c16:uniqueId val="{00000005-E300-4B47-9913-D7B292E80314}"/>
              </c:ext>
            </c:extLst>
          </c:dPt>
          <c:dPt>
            <c:idx val="3"/>
            <c:bubble3D val="0"/>
            <c:spPr>
              <a:solidFill>
                <a:srgbClr val="0070C0"/>
              </a:solidFill>
            </c:spPr>
            <c:extLst>
              <c:ext xmlns:c16="http://schemas.microsoft.com/office/drawing/2014/chart" uri="{C3380CC4-5D6E-409C-BE32-E72D297353CC}">
                <c16:uniqueId val="{00000007-E300-4B47-9913-D7B292E80314}"/>
              </c:ext>
            </c:extLst>
          </c:dPt>
          <c:dPt>
            <c:idx val="4"/>
            <c:bubble3D val="0"/>
            <c:spPr>
              <a:solidFill>
                <a:srgbClr val="FF0066"/>
              </a:solidFill>
            </c:spPr>
            <c:extLst>
              <c:ext xmlns:c16="http://schemas.microsoft.com/office/drawing/2014/chart" uri="{C3380CC4-5D6E-409C-BE32-E72D297353CC}">
                <c16:uniqueId val="{00000009-E300-4B47-9913-D7B292E80314}"/>
              </c:ext>
            </c:extLst>
          </c:dPt>
          <c:dPt>
            <c:idx val="5"/>
            <c:bubble3D val="0"/>
            <c:spPr>
              <a:solidFill>
                <a:srgbClr val="FFFF00"/>
              </a:solidFill>
            </c:spPr>
            <c:extLst>
              <c:ext xmlns:c16="http://schemas.microsoft.com/office/drawing/2014/chart" uri="{C3380CC4-5D6E-409C-BE32-E72D297353CC}">
                <c16:uniqueId val="{0000000B-E300-4B47-9913-D7B292E80314}"/>
              </c:ext>
            </c:extLst>
          </c:dPt>
          <c:dLbls>
            <c:dLbl>
              <c:idx val="0"/>
              <c:spPr/>
              <c:txPr>
                <a:bodyPr/>
                <a:lstStyle/>
                <a:p>
                  <a:pPr>
                    <a:defRPr>
                      <a:solidFill>
                        <a:schemeClr val="bg1"/>
                      </a:solidFill>
                    </a:defRPr>
                  </a:pPr>
                  <a:endParaRPr lang="de-DE"/>
                </a:p>
              </c:txPr>
              <c:showLegendKey val="0"/>
              <c:showVal val="1"/>
              <c:showCatName val="0"/>
              <c:showSerName val="0"/>
              <c:showPercent val="0"/>
              <c:showBubbleSize val="0"/>
              <c:extLst>
                <c:ext xmlns:c16="http://schemas.microsoft.com/office/drawing/2014/chart" uri="{C3380CC4-5D6E-409C-BE32-E72D297353CC}">
                  <c16:uniqueId val="{00000001-E300-4B47-9913-D7B292E80314}"/>
                </c:ext>
              </c:extLst>
            </c:dLbl>
            <c:spPr>
              <a:noFill/>
              <a:ln>
                <a:noFill/>
              </a:ln>
              <a:effectLst/>
            </c:spPr>
            <c:showLegendKey val="0"/>
            <c:showVal val="1"/>
            <c:showCatName val="0"/>
            <c:showSerName val="0"/>
            <c:showPercent val="0"/>
            <c:showBubbleSize val="0"/>
            <c:showLeaderLines val="1"/>
            <c:extLst>
              <c:ext xmlns:c15="http://schemas.microsoft.com/office/drawing/2012/chart" uri="{CE6537A1-D6FC-4f65-9D91-7224C49458BB}"/>
            </c:extLst>
          </c:dLbls>
          <c:cat>
            <c:strRef>
              <c:f>'2019'!$C$195:$I$195</c:f>
              <c:strCache>
                <c:ptCount val="7"/>
                <c:pt idx="0">
                  <c:v>CDU</c:v>
                </c:pt>
                <c:pt idx="1">
                  <c:v>SPD</c:v>
                </c:pt>
                <c:pt idx="2">
                  <c:v>Grüne</c:v>
                </c:pt>
                <c:pt idx="3">
                  <c:v>AFD</c:v>
                </c:pt>
                <c:pt idx="4">
                  <c:v>Die Linke</c:v>
                </c:pt>
                <c:pt idx="5">
                  <c:v>FDP</c:v>
                </c:pt>
                <c:pt idx="6">
                  <c:v>Sonstige</c:v>
                </c:pt>
              </c:strCache>
            </c:strRef>
          </c:cat>
          <c:val>
            <c:numRef>
              <c:f>'2019'!$C$196:$I$196</c:f>
              <c:numCache>
                <c:formatCode>0.00%</c:formatCode>
                <c:ptCount val="7"/>
                <c:pt idx="0">
                  <c:v>0.515625</c:v>
                </c:pt>
                <c:pt idx="1">
                  <c:v>0.125</c:v>
                </c:pt>
                <c:pt idx="2">
                  <c:v>0.1796875</c:v>
                </c:pt>
                <c:pt idx="3">
                  <c:v>4.6875E-2</c:v>
                </c:pt>
                <c:pt idx="4">
                  <c:v>1.5625E-2</c:v>
                </c:pt>
                <c:pt idx="5">
                  <c:v>4.6875E-2</c:v>
                </c:pt>
                <c:pt idx="6">
                  <c:v>7.03125E-2</c:v>
                </c:pt>
              </c:numCache>
            </c:numRef>
          </c:val>
          <c:extLst>
            <c:ext xmlns:c16="http://schemas.microsoft.com/office/drawing/2014/chart" uri="{C3380CC4-5D6E-409C-BE32-E72D297353CC}">
              <c16:uniqueId val="{0000000C-E300-4B47-9913-D7B292E80314}"/>
            </c:ext>
          </c:extLst>
        </c:ser>
        <c:dLbls>
          <c:showLegendKey val="0"/>
          <c:showVal val="0"/>
          <c:showCatName val="0"/>
          <c:showSerName val="0"/>
          <c:showPercent val="0"/>
          <c:showBubbleSize val="0"/>
          <c:showLeaderLines val="1"/>
        </c:dLbls>
      </c:pie3DChart>
    </c:plotArea>
    <c:plotVisOnly val="1"/>
    <c:dispBlanksAs val="zero"/>
    <c:showDLblsOverMax val="0"/>
  </c:chart>
  <c:printSettings>
    <c:headerFooter/>
    <c:pageMargins b="0.78740157499999996" l="0.70000000000000007" r="0.70000000000000007" t="0.78740157499999996" header="0.30000000000000004" footer="0.30000000000000004"/>
    <c:pageSetup/>
  </c:printSettings>
</c:chartSpace>
</file>

<file path=xl/charts/chart2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de-DE"/>
              <a:t>010-Jakobsberg Gewinn/Verlust</a:t>
            </a:r>
          </a:p>
        </c:rich>
      </c:tx>
      <c:overlay val="0"/>
    </c:title>
    <c:autoTitleDeleted val="0"/>
    <c:plotArea>
      <c:layout/>
      <c:barChart>
        <c:barDir val="col"/>
        <c:grouping val="clustered"/>
        <c:varyColors val="0"/>
        <c:ser>
          <c:idx val="0"/>
          <c:order val="0"/>
          <c:tx>
            <c:strRef>
              <c:f>'2019'!$A$197:$B$197</c:f>
              <c:strCache>
                <c:ptCount val="2"/>
                <c:pt idx="0">
                  <c:v>010-Jakobsberg Gewinn/Verlust</c:v>
                </c:pt>
              </c:strCache>
            </c:strRef>
          </c:tx>
          <c:spPr>
            <a:solidFill>
              <a:schemeClr val="tx2">
                <a:lumMod val="20000"/>
                <a:lumOff val="80000"/>
              </a:schemeClr>
            </a:solidFill>
          </c:spPr>
          <c:invertIfNegative val="0"/>
          <c:dPt>
            <c:idx val="0"/>
            <c:invertIfNegative val="0"/>
            <c:bubble3D val="0"/>
            <c:spPr>
              <a:solidFill>
                <a:schemeClr val="tx1"/>
              </a:solidFill>
            </c:spPr>
            <c:extLst>
              <c:ext xmlns:c16="http://schemas.microsoft.com/office/drawing/2014/chart" uri="{C3380CC4-5D6E-409C-BE32-E72D297353CC}">
                <c16:uniqueId val="{00000001-FB2C-476E-91C8-BC69725C4F51}"/>
              </c:ext>
            </c:extLst>
          </c:dPt>
          <c:dPt>
            <c:idx val="1"/>
            <c:invertIfNegative val="0"/>
            <c:bubble3D val="0"/>
            <c:spPr>
              <a:solidFill>
                <a:srgbClr val="FF0000"/>
              </a:solidFill>
            </c:spPr>
            <c:extLst>
              <c:ext xmlns:c16="http://schemas.microsoft.com/office/drawing/2014/chart" uri="{C3380CC4-5D6E-409C-BE32-E72D297353CC}">
                <c16:uniqueId val="{00000003-FB2C-476E-91C8-BC69725C4F51}"/>
              </c:ext>
            </c:extLst>
          </c:dPt>
          <c:dPt>
            <c:idx val="2"/>
            <c:invertIfNegative val="0"/>
            <c:bubble3D val="0"/>
            <c:spPr>
              <a:solidFill>
                <a:srgbClr val="00B050"/>
              </a:solidFill>
            </c:spPr>
            <c:extLst>
              <c:ext xmlns:c16="http://schemas.microsoft.com/office/drawing/2014/chart" uri="{C3380CC4-5D6E-409C-BE32-E72D297353CC}">
                <c16:uniqueId val="{00000005-FB2C-476E-91C8-BC69725C4F51}"/>
              </c:ext>
            </c:extLst>
          </c:dPt>
          <c:dPt>
            <c:idx val="3"/>
            <c:invertIfNegative val="0"/>
            <c:bubble3D val="0"/>
            <c:spPr>
              <a:solidFill>
                <a:srgbClr val="0070C0"/>
              </a:solidFill>
            </c:spPr>
            <c:extLst>
              <c:ext xmlns:c16="http://schemas.microsoft.com/office/drawing/2014/chart" uri="{C3380CC4-5D6E-409C-BE32-E72D297353CC}">
                <c16:uniqueId val="{00000007-FB2C-476E-91C8-BC69725C4F51}"/>
              </c:ext>
            </c:extLst>
          </c:dPt>
          <c:dPt>
            <c:idx val="4"/>
            <c:invertIfNegative val="0"/>
            <c:bubble3D val="0"/>
            <c:spPr>
              <a:solidFill>
                <a:srgbClr val="FF0066"/>
              </a:solidFill>
            </c:spPr>
            <c:extLst>
              <c:ext xmlns:c16="http://schemas.microsoft.com/office/drawing/2014/chart" uri="{C3380CC4-5D6E-409C-BE32-E72D297353CC}">
                <c16:uniqueId val="{00000009-FB2C-476E-91C8-BC69725C4F51}"/>
              </c:ext>
            </c:extLst>
          </c:dPt>
          <c:dPt>
            <c:idx val="5"/>
            <c:invertIfNegative val="0"/>
            <c:bubble3D val="0"/>
            <c:spPr>
              <a:solidFill>
                <a:srgbClr val="FFFF00"/>
              </a:solidFill>
            </c:spPr>
            <c:extLst>
              <c:ext xmlns:c16="http://schemas.microsoft.com/office/drawing/2014/chart" uri="{C3380CC4-5D6E-409C-BE32-E72D297353CC}">
                <c16:uniqueId val="{0000000B-FB2C-476E-91C8-BC69725C4F51}"/>
              </c:ext>
            </c:extLst>
          </c:dPt>
          <c:dPt>
            <c:idx val="6"/>
            <c:invertIfNegative val="0"/>
            <c:bubble3D val="0"/>
            <c:spPr>
              <a:solidFill>
                <a:schemeClr val="tx2">
                  <a:lumMod val="60000"/>
                  <a:lumOff val="40000"/>
                </a:schemeClr>
              </a:solidFill>
              <a:ln>
                <a:solidFill>
                  <a:schemeClr val="tx2">
                    <a:lumMod val="60000"/>
                    <a:lumOff val="40000"/>
                  </a:schemeClr>
                </a:solidFill>
              </a:ln>
            </c:spPr>
            <c:extLst>
              <c:ext xmlns:c16="http://schemas.microsoft.com/office/drawing/2014/chart" uri="{C3380CC4-5D6E-409C-BE32-E72D297353CC}">
                <c16:uniqueId val="{0000000D-FB2C-476E-91C8-BC69725C4F51}"/>
              </c:ext>
            </c:extLst>
          </c:dPt>
          <c:dLbls>
            <c:dLbl>
              <c:idx val="3"/>
              <c:layout>
                <c:manualLayout>
                  <c:x val="-9.881421305193223E-17"/>
                  <c:y val="-7.1950546746256061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7-FB2C-476E-91C8-BC69725C4F51}"/>
                </c:ext>
              </c:extLst>
            </c:dLbl>
            <c:dLbl>
              <c:idx val="4"/>
              <c:layout>
                <c:manualLayout>
                  <c:x val="-9.881421305193223E-17"/>
                  <c:y val="-5.3962555972355691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9-FB2C-476E-91C8-BC69725C4F51}"/>
                </c:ext>
              </c:extLst>
            </c:dLbl>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'2019'!$C$195:$I$195</c:f>
              <c:strCache>
                <c:ptCount val="7"/>
                <c:pt idx="0">
                  <c:v>CDU</c:v>
                </c:pt>
                <c:pt idx="1">
                  <c:v>SPD</c:v>
                </c:pt>
                <c:pt idx="2">
                  <c:v>Grüne</c:v>
                </c:pt>
                <c:pt idx="3">
                  <c:v>AFD</c:v>
                </c:pt>
                <c:pt idx="4">
                  <c:v>Die Linke</c:v>
                </c:pt>
                <c:pt idx="5">
                  <c:v>FDP</c:v>
                </c:pt>
                <c:pt idx="6">
                  <c:v>Sonstige</c:v>
                </c:pt>
              </c:strCache>
            </c:strRef>
          </c:cat>
          <c:val>
            <c:numRef>
              <c:f>'2019'!$C$197:$I$197</c:f>
              <c:numCache>
                <c:formatCode>0.00%</c:formatCode>
                <c:ptCount val="7"/>
                <c:pt idx="0">
                  <c:v>-6.3322368421052655E-2</c:v>
                </c:pt>
                <c:pt idx="1">
                  <c:v>-0.19078947368421051</c:v>
                </c:pt>
                <c:pt idx="2">
                  <c:v>0.14209351503759399</c:v>
                </c:pt>
                <c:pt idx="3">
                  <c:v>3.1837406015037595E-2</c:v>
                </c:pt>
                <c:pt idx="4">
                  <c:v>8.1062030075187974E-3</c:v>
                </c:pt>
                <c:pt idx="5">
                  <c:v>3.1837406015037595E-2</c:v>
                </c:pt>
                <c:pt idx="6">
                  <c:v>4.023731203007519E-2</c:v>
                </c:pt>
              </c:numCache>
            </c:numRef>
          </c:val>
          <c:extLst>
            <c:ext xmlns:c16="http://schemas.microsoft.com/office/drawing/2014/chart" uri="{C3380CC4-5D6E-409C-BE32-E72D297353CC}">
              <c16:uniqueId val="{0000000E-FB2C-476E-91C8-BC69725C4F51}"/>
            </c:ext>
          </c:extLst>
        </c:ser>
        <c:dLbls>
          <c:showLegendKey val="0"/>
          <c:showVal val="0"/>
          <c:showCatName val="0"/>
          <c:showSerName val="0"/>
          <c:showPercent val="0"/>
          <c:showBubbleSize val="0"/>
        </c:dLbls>
        <c:gapWidth val="150"/>
        <c:axId val="67703936"/>
        <c:axId val="67705472"/>
      </c:barChart>
      <c:catAx>
        <c:axId val="67703936"/>
        <c:scaling>
          <c:orientation val="minMax"/>
        </c:scaling>
        <c:delete val="0"/>
        <c:axPos val="b"/>
        <c:numFmt formatCode="General" sourceLinked="0"/>
        <c:majorTickMark val="out"/>
        <c:minorTickMark val="none"/>
        <c:tickLblPos val="nextTo"/>
        <c:crossAx val="67705472"/>
        <c:crosses val="autoZero"/>
        <c:auto val="1"/>
        <c:lblAlgn val="ctr"/>
        <c:lblOffset val="100"/>
        <c:noMultiLvlLbl val="0"/>
      </c:catAx>
      <c:valAx>
        <c:axId val="67705472"/>
        <c:scaling>
          <c:orientation val="minMax"/>
        </c:scaling>
        <c:delete val="0"/>
        <c:axPos val="l"/>
        <c:majorGridlines/>
        <c:numFmt formatCode="0.00%" sourceLinked="1"/>
        <c:majorTickMark val="out"/>
        <c:minorTickMark val="none"/>
        <c:tickLblPos val="nextTo"/>
        <c:crossAx val="67703936"/>
        <c:crosses val="autoZero"/>
        <c:crossBetween val="between"/>
      </c:valAx>
    </c:plotArea>
    <c:plotVisOnly val="1"/>
    <c:dispBlanksAs val="gap"/>
    <c:showDLblsOverMax val="0"/>
  </c:chart>
  <c:printSettings>
    <c:headerFooter/>
    <c:pageMargins b="0.78740157499999996" l="0.70000000000000007" r="0.70000000000000007" t="0.78740157499999996" header="0.30000000000000004" footer="0.30000000000000004"/>
    <c:pageSetup/>
  </c:printSettings>
</c:chartSpace>
</file>

<file path=xl/charts/chart2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de-DE" sz="1800" b="1">
                <a:solidFill>
                  <a:sysClr val="windowText" lastClr="000000"/>
                </a:solidFill>
              </a:rPr>
              <a:t>010-Jakobsberg</a:t>
            </a:r>
            <a:r>
              <a:rPr lang="de-DE" sz="1800" b="1" baseline="0">
                <a:solidFill>
                  <a:sysClr val="windowText" lastClr="000000"/>
                </a:solidFill>
              </a:rPr>
              <a:t> Entwicklung</a:t>
            </a:r>
            <a:endParaRPr lang="de-DE" sz="1800" b="1">
              <a:solidFill>
                <a:sysClr val="windowText" lastClr="000000"/>
              </a:solidFill>
            </a:endParaRP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de-DE"/>
        </a:p>
      </c:txPr>
    </c:title>
    <c:autoTitleDeleted val="0"/>
    <c:plotArea>
      <c:layout/>
      <c:lineChart>
        <c:grouping val="standard"/>
        <c:varyColors val="0"/>
        <c:ser>
          <c:idx val="0"/>
          <c:order val="0"/>
          <c:tx>
            <c:strRef>
              <c:f>'2019'!$L$195</c:f>
              <c:strCache>
                <c:ptCount val="1"/>
                <c:pt idx="0">
                  <c:v>CDU</c:v>
                </c:pt>
              </c:strCache>
            </c:strRef>
          </c:tx>
          <c:spPr>
            <a:ln w="28575" cap="rnd">
              <a:solidFill>
                <a:sysClr val="windowText" lastClr="000000"/>
              </a:solidFill>
              <a:round/>
            </a:ln>
            <a:effectLst/>
          </c:spPr>
          <c:marker>
            <c:symbol val="none"/>
          </c:marker>
          <c:cat>
            <c:numRef>
              <c:f>'2019'!$K$196:$K$198</c:f>
              <c:numCache>
                <c:formatCode>General</c:formatCode>
                <c:ptCount val="3"/>
                <c:pt idx="0">
                  <c:v>2009</c:v>
                </c:pt>
                <c:pt idx="1">
                  <c:v>2014</c:v>
                </c:pt>
                <c:pt idx="2">
                  <c:v>2019</c:v>
                </c:pt>
              </c:numCache>
            </c:numRef>
          </c:cat>
          <c:val>
            <c:numRef>
              <c:f>'2019'!$L$196:$L$198</c:f>
              <c:numCache>
                <c:formatCode>0.00%</c:formatCode>
                <c:ptCount val="3"/>
                <c:pt idx="0">
                  <c:v>0.59223300970873782</c:v>
                </c:pt>
                <c:pt idx="1">
                  <c:v>0.57894736842105265</c:v>
                </c:pt>
                <c:pt idx="2">
                  <c:v>0.515625</c:v>
                </c:pt>
              </c:numCache>
            </c:numRef>
          </c:val>
          <c:smooth val="0"/>
          <c:extLst>
            <c:ext xmlns:c16="http://schemas.microsoft.com/office/drawing/2014/chart" uri="{C3380CC4-5D6E-409C-BE32-E72D297353CC}">
              <c16:uniqueId val="{00000000-C0A5-4189-B5C4-7561A073EB8C}"/>
            </c:ext>
          </c:extLst>
        </c:ser>
        <c:ser>
          <c:idx val="1"/>
          <c:order val="1"/>
          <c:tx>
            <c:strRef>
              <c:f>'2019'!$M$195</c:f>
              <c:strCache>
                <c:ptCount val="1"/>
                <c:pt idx="0">
                  <c:v>SPD</c:v>
                </c:pt>
              </c:strCache>
            </c:strRef>
          </c:tx>
          <c:spPr>
            <a:ln w="28575" cap="rnd">
              <a:solidFill>
                <a:srgbClr val="FF0000"/>
              </a:solidFill>
              <a:round/>
            </a:ln>
            <a:effectLst/>
          </c:spPr>
          <c:marker>
            <c:symbol val="none"/>
          </c:marker>
          <c:cat>
            <c:numRef>
              <c:f>'2019'!$K$196:$K$198</c:f>
              <c:numCache>
                <c:formatCode>General</c:formatCode>
                <c:ptCount val="3"/>
                <c:pt idx="0">
                  <c:v>2009</c:v>
                </c:pt>
                <c:pt idx="1">
                  <c:v>2014</c:v>
                </c:pt>
                <c:pt idx="2">
                  <c:v>2019</c:v>
                </c:pt>
              </c:numCache>
            </c:numRef>
          </c:cat>
          <c:val>
            <c:numRef>
              <c:f>'2019'!$M$196:$M$198</c:f>
              <c:numCache>
                <c:formatCode>0.00%</c:formatCode>
                <c:ptCount val="3"/>
                <c:pt idx="0">
                  <c:v>0.21359223300970873</c:v>
                </c:pt>
                <c:pt idx="1">
                  <c:v>0.31578947368421051</c:v>
                </c:pt>
                <c:pt idx="2">
                  <c:v>0.125</c:v>
                </c:pt>
              </c:numCache>
            </c:numRef>
          </c:val>
          <c:smooth val="0"/>
          <c:extLst>
            <c:ext xmlns:c16="http://schemas.microsoft.com/office/drawing/2014/chart" uri="{C3380CC4-5D6E-409C-BE32-E72D297353CC}">
              <c16:uniqueId val="{00000001-C0A5-4189-B5C4-7561A073EB8C}"/>
            </c:ext>
          </c:extLst>
        </c:ser>
        <c:ser>
          <c:idx val="2"/>
          <c:order val="2"/>
          <c:tx>
            <c:strRef>
              <c:f>'2019'!$N$195</c:f>
              <c:strCache>
                <c:ptCount val="1"/>
                <c:pt idx="0">
                  <c:v>Grüne</c:v>
                </c:pt>
              </c:strCache>
            </c:strRef>
          </c:tx>
          <c:spPr>
            <a:ln w="28575" cap="rnd">
              <a:solidFill>
                <a:srgbClr val="00B050"/>
              </a:solidFill>
              <a:round/>
            </a:ln>
            <a:effectLst/>
          </c:spPr>
          <c:marker>
            <c:symbol val="none"/>
          </c:marker>
          <c:cat>
            <c:numRef>
              <c:f>'2019'!$K$196:$K$198</c:f>
              <c:numCache>
                <c:formatCode>General</c:formatCode>
                <c:ptCount val="3"/>
                <c:pt idx="0">
                  <c:v>2009</c:v>
                </c:pt>
                <c:pt idx="1">
                  <c:v>2014</c:v>
                </c:pt>
                <c:pt idx="2">
                  <c:v>2019</c:v>
                </c:pt>
              </c:numCache>
            </c:numRef>
          </c:cat>
          <c:val>
            <c:numRef>
              <c:f>'2019'!$N$196:$N$198</c:f>
              <c:numCache>
                <c:formatCode>0.00%</c:formatCode>
                <c:ptCount val="3"/>
                <c:pt idx="0">
                  <c:v>2.9126213592233011E-2</c:v>
                </c:pt>
                <c:pt idx="1">
                  <c:v>3.7593984962406013E-2</c:v>
                </c:pt>
                <c:pt idx="2">
                  <c:v>0.1796875</c:v>
                </c:pt>
              </c:numCache>
            </c:numRef>
          </c:val>
          <c:smooth val="0"/>
          <c:extLst>
            <c:ext xmlns:c16="http://schemas.microsoft.com/office/drawing/2014/chart" uri="{C3380CC4-5D6E-409C-BE32-E72D297353CC}">
              <c16:uniqueId val="{00000002-C0A5-4189-B5C4-7561A073EB8C}"/>
            </c:ext>
          </c:extLst>
        </c:ser>
        <c:ser>
          <c:idx val="3"/>
          <c:order val="3"/>
          <c:tx>
            <c:strRef>
              <c:f>'2019'!$O$195</c:f>
              <c:strCache>
                <c:ptCount val="1"/>
                <c:pt idx="0">
                  <c:v>AFD</c:v>
                </c:pt>
              </c:strCache>
            </c:strRef>
          </c:tx>
          <c:spPr>
            <a:ln w="28575" cap="rnd">
              <a:solidFill>
                <a:srgbClr val="0070C0"/>
              </a:solidFill>
              <a:round/>
            </a:ln>
            <a:effectLst/>
          </c:spPr>
          <c:marker>
            <c:symbol val="none"/>
          </c:marker>
          <c:cat>
            <c:numRef>
              <c:f>'2019'!$K$196:$K$198</c:f>
              <c:numCache>
                <c:formatCode>General</c:formatCode>
                <c:ptCount val="3"/>
                <c:pt idx="0">
                  <c:v>2009</c:v>
                </c:pt>
                <c:pt idx="1">
                  <c:v>2014</c:v>
                </c:pt>
                <c:pt idx="2">
                  <c:v>2019</c:v>
                </c:pt>
              </c:numCache>
            </c:numRef>
          </c:cat>
          <c:val>
            <c:numRef>
              <c:f>'2019'!$O$196:$O$198</c:f>
              <c:numCache>
                <c:formatCode>0.00%</c:formatCode>
                <c:ptCount val="3"/>
                <c:pt idx="1">
                  <c:v>1.5037593984962405E-2</c:v>
                </c:pt>
                <c:pt idx="2">
                  <c:v>4.6875E-2</c:v>
                </c:pt>
              </c:numCache>
            </c:numRef>
          </c:val>
          <c:smooth val="0"/>
          <c:extLst>
            <c:ext xmlns:c16="http://schemas.microsoft.com/office/drawing/2014/chart" uri="{C3380CC4-5D6E-409C-BE32-E72D297353CC}">
              <c16:uniqueId val="{00000003-C0A5-4189-B5C4-7561A073EB8C}"/>
            </c:ext>
          </c:extLst>
        </c:ser>
        <c:ser>
          <c:idx val="4"/>
          <c:order val="4"/>
          <c:tx>
            <c:strRef>
              <c:f>'2019'!$P$195</c:f>
              <c:strCache>
                <c:ptCount val="1"/>
                <c:pt idx="0">
                  <c:v>Die Linke</c:v>
                </c:pt>
              </c:strCache>
            </c:strRef>
          </c:tx>
          <c:spPr>
            <a:ln w="28575" cap="rnd">
              <a:solidFill>
                <a:srgbClr val="C00000"/>
              </a:solidFill>
              <a:round/>
            </a:ln>
            <a:effectLst/>
          </c:spPr>
          <c:marker>
            <c:symbol val="none"/>
          </c:marker>
          <c:cat>
            <c:numRef>
              <c:f>'2019'!$K$196:$K$198</c:f>
              <c:numCache>
                <c:formatCode>General</c:formatCode>
                <c:ptCount val="3"/>
                <c:pt idx="0">
                  <c:v>2009</c:v>
                </c:pt>
                <c:pt idx="1">
                  <c:v>2014</c:v>
                </c:pt>
                <c:pt idx="2">
                  <c:v>2019</c:v>
                </c:pt>
              </c:numCache>
            </c:numRef>
          </c:cat>
          <c:val>
            <c:numRef>
              <c:f>'2019'!$P$196:$P$198</c:f>
              <c:numCache>
                <c:formatCode>0.00%</c:formatCode>
                <c:ptCount val="3"/>
                <c:pt idx="0">
                  <c:v>4.8543689320388349E-2</c:v>
                </c:pt>
                <c:pt idx="1">
                  <c:v>7.5187969924812026E-3</c:v>
                </c:pt>
                <c:pt idx="2">
                  <c:v>1.5625E-2</c:v>
                </c:pt>
              </c:numCache>
            </c:numRef>
          </c:val>
          <c:smooth val="0"/>
          <c:extLst>
            <c:ext xmlns:c16="http://schemas.microsoft.com/office/drawing/2014/chart" uri="{C3380CC4-5D6E-409C-BE32-E72D297353CC}">
              <c16:uniqueId val="{00000004-C0A5-4189-B5C4-7561A073EB8C}"/>
            </c:ext>
          </c:extLst>
        </c:ser>
        <c:ser>
          <c:idx val="5"/>
          <c:order val="5"/>
          <c:tx>
            <c:strRef>
              <c:f>'2019'!$Q$195</c:f>
              <c:strCache>
                <c:ptCount val="1"/>
                <c:pt idx="0">
                  <c:v>FDP</c:v>
                </c:pt>
              </c:strCache>
            </c:strRef>
          </c:tx>
          <c:spPr>
            <a:ln w="28575" cap="rnd">
              <a:solidFill>
                <a:srgbClr val="FFFF00"/>
              </a:solidFill>
              <a:round/>
            </a:ln>
            <a:effectLst/>
          </c:spPr>
          <c:marker>
            <c:symbol val="none"/>
          </c:marker>
          <c:cat>
            <c:numRef>
              <c:f>'2019'!$K$196:$K$198</c:f>
              <c:numCache>
                <c:formatCode>General</c:formatCode>
                <c:ptCount val="3"/>
                <c:pt idx="0">
                  <c:v>2009</c:v>
                </c:pt>
                <c:pt idx="1">
                  <c:v>2014</c:v>
                </c:pt>
                <c:pt idx="2">
                  <c:v>2019</c:v>
                </c:pt>
              </c:numCache>
            </c:numRef>
          </c:cat>
          <c:val>
            <c:numRef>
              <c:f>'2019'!$Q$196:$Q$198</c:f>
              <c:numCache>
                <c:formatCode>0.00%</c:formatCode>
                <c:ptCount val="3"/>
                <c:pt idx="0">
                  <c:v>7.7669902912621352E-2</c:v>
                </c:pt>
                <c:pt idx="1">
                  <c:v>1.5037593984962405E-2</c:v>
                </c:pt>
                <c:pt idx="2">
                  <c:v>4.6875E-2</c:v>
                </c:pt>
              </c:numCache>
            </c:numRef>
          </c:val>
          <c:smooth val="0"/>
          <c:extLst>
            <c:ext xmlns:c16="http://schemas.microsoft.com/office/drawing/2014/chart" uri="{C3380CC4-5D6E-409C-BE32-E72D297353CC}">
              <c16:uniqueId val="{00000005-C0A5-4189-B5C4-7561A073EB8C}"/>
            </c:ext>
          </c:extLst>
        </c:ser>
        <c:ser>
          <c:idx val="6"/>
          <c:order val="6"/>
          <c:tx>
            <c:strRef>
              <c:f>'2019'!$R$195</c:f>
              <c:strCache>
                <c:ptCount val="1"/>
                <c:pt idx="0">
                  <c:v>Sonstige</c:v>
                </c:pt>
              </c:strCache>
            </c:strRef>
          </c:tx>
          <c:spPr>
            <a:ln w="28575" cap="rnd">
              <a:solidFill>
                <a:schemeClr val="accent1">
                  <a:lumMod val="60000"/>
                  <a:lumOff val="40000"/>
                </a:schemeClr>
              </a:solidFill>
              <a:round/>
            </a:ln>
            <a:effectLst/>
          </c:spPr>
          <c:marker>
            <c:symbol val="none"/>
          </c:marker>
          <c:cat>
            <c:numRef>
              <c:f>'2019'!$K$196:$K$198</c:f>
              <c:numCache>
                <c:formatCode>General</c:formatCode>
                <c:ptCount val="3"/>
                <c:pt idx="0">
                  <c:v>2009</c:v>
                </c:pt>
                <c:pt idx="1">
                  <c:v>2014</c:v>
                </c:pt>
                <c:pt idx="2">
                  <c:v>2019</c:v>
                </c:pt>
              </c:numCache>
            </c:numRef>
          </c:cat>
          <c:val>
            <c:numRef>
              <c:f>'2019'!$R$196:$R$198</c:f>
              <c:numCache>
                <c:formatCode>0.00%</c:formatCode>
                <c:ptCount val="3"/>
                <c:pt idx="0">
                  <c:v>3.8834951456310676E-2</c:v>
                </c:pt>
                <c:pt idx="1">
                  <c:v>3.007518796992481E-2</c:v>
                </c:pt>
                <c:pt idx="2">
                  <c:v>7.03125E-2</c:v>
                </c:pt>
              </c:numCache>
            </c:numRef>
          </c:val>
          <c:smooth val="0"/>
          <c:extLst>
            <c:ext xmlns:c16="http://schemas.microsoft.com/office/drawing/2014/chart" uri="{C3380CC4-5D6E-409C-BE32-E72D297353CC}">
              <c16:uniqueId val="{00000006-C0A5-4189-B5C4-7561A073EB8C}"/>
            </c:ext>
          </c:extLst>
        </c:ser>
        <c:dLbls>
          <c:showLegendKey val="0"/>
          <c:showVal val="0"/>
          <c:showCatName val="0"/>
          <c:showSerName val="0"/>
          <c:showPercent val="0"/>
          <c:showBubbleSize val="0"/>
        </c:dLbls>
        <c:smooth val="0"/>
        <c:axId val="260585656"/>
        <c:axId val="260585328"/>
      </c:lineChart>
      <c:catAx>
        <c:axId val="26058565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crossAx val="260585328"/>
        <c:crosses val="autoZero"/>
        <c:auto val="1"/>
        <c:lblAlgn val="ctr"/>
        <c:lblOffset val="100"/>
        <c:noMultiLvlLbl val="0"/>
      </c:catAx>
      <c:valAx>
        <c:axId val="260585328"/>
        <c:scaling>
          <c:orientation val="minMax"/>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crossAx val="260585656"/>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ysClr val="windowText" lastClr="000000"/>
      </a:solidFill>
      <a:round/>
    </a:ln>
    <a:effectLst/>
  </c:spPr>
  <c:txPr>
    <a:bodyPr/>
    <a:lstStyle/>
    <a:p>
      <a:pPr>
        <a:defRPr/>
      </a:pPr>
      <a:endParaRPr lang="de-DE"/>
    </a:p>
  </c:txPr>
  <c:printSettings>
    <c:headerFooter/>
    <c:pageMargins b="0.78740157499999996" l="0.7" r="0.7" t="0.78740157499999996" header="0.3" footer="0.3"/>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de-DE"/>
              <a:t>011-Rothe </a:t>
            </a:r>
            <a:r>
              <a:rPr lang="de-DE" baseline="0"/>
              <a:t>Prozentual</a:t>
            </a:r>
            <a:endParaRPr lang="de-DE"/>
          </a:p>
        </c:rich>
      </c:tx>
      <c:overlay val="0"/>
    </c:title>
    <c:autoTitleDeleted val="0"/>
    <c:view3D>
      <c:rotX val="30"/>
      <c:rotY val="0"/>
      <c:rAngAx val="0"/>
    </c:view3D>
    <c:floor>
      <c:thickness val="0"/>
    </c:floor>
    <c:sideWall>
      <c:thickness val="0"/>
    </c:sideWall>
    <c:backWall>
      <c:thickness val="0"/>
    </c:backWall>
    <c:plotArea>
      <c:layout/>
      <c:pie3DChart>
        <c:varyColors val="1"/>
        <c:ser>
          <c:idx val="0"/>
          <c:order val="0"/>
          <c:tx>
            <c:strRef>
              <c:f>'2019'!$A$220:$B$220</c:f>
              <c:strCache>
                <c:ptCount val="2"/>
                <c:pt idx="0">
                  <c:v>011-Rothe Prozentual</c:v>
                </c:pt>
              </c:strCache>
            </c:strRef>
          </c:tx>
          <c:dPt>
            <c:idx val="0"/>
            <c:bubble3D val="0"/>
            <c:spPr>
              <a:solidFill>
                <a:schemeClr val="tx1"/>
              </a:solidFill>
              <a:ln>
                <a:solidFill>
                  <a:schemeClr val="bg1">
                    <a:lumMod val="50000"/>
                  </a:schemeClr>
                </a:solidFill>
              </a:ln>
            </c:spPr>
            <c:extLst>
              <c:ext xmlns:c16="http://schemas.microsoft.com/office/drawing/2014/chart" uri="{C3380CC4-5D6E-409C-BE32-E72D297353CC}">
                <c16:uniqueId val="{00000001-13FF-4114-8609-A8D5CBC97F18}"/>
              </c:ext>
            </c:extLst>
          </c:dPt>
          <c:dPt>
            <c:idx val="1"/>
            <c:bubble3D val="0"/>
            <c:spPr>
              <a:solidFill>
                <a:srgbClr val="FF0000"/>
              </a:solidFill>
            </c:spPr>
            <c:extLst>
              <c:ext xmlns:c16="http://schemas.microsoft.com/office/drawing/2014/chart" uri="{C3380CC4-5D6E-409C-BE32-E72D297353CC}">
                <c16:uniqueId val="{00000003-13FF-4114-8609-A8D5CBC97F18}"/>
              </c:ext>
            </c:extLst>
          </c:dPt>
          <c:dPt>
            <c:idx val="2"/>
            <c:bubble3D val="0"/>
            <c:spPr>
              <a:solidFill>
                <a:srgbClr val="00B050"/>
              </a:solidFill>
            </c:spPr>
            <c:extLst>
              <c:ext xmlns:c16="http://schemas.microsoft.com/office/drawing/2014/chart" uri="{C3380CC4-5D6E-409C-BE32-E72D297353CC}">
                <c16:uniqueId val="{00000005-13FF-4114-8609-A8D5CBC97F18}"/>
              </c:ext>
            </c:extLst>
          </c:dPt>
          <c:dPt>
            <c:idx val="3"/>
            <c:bubble3D val="0"/>
            <c:spPr>
              <a:solidFill>
                <a:srgbClr val="0070C0"/>
              </a:solidFill>
            </c:spPr>
            <c:extLst>
              <c:ext xmlns:c16="http://schemas.microsoft.com/office/drawing/2014/chart" uri="{C3380CC4-5D6E-409C-BE32-E72D297353CC}">
                <c16:uniqueId val="{00000007-13FF-4114-8609-A8D5CBC97F18}"/>
              </c:ext>
            </c:extLst>
          </c:dPt>
          <c:dPt>
            <c:idx val="4"/>
            <c:bubble3D val="0"/>
            <c:spPr>
              <a:solidFill>
                <a:srgbClr val="FF0066"/>
              </a:solidFill>
            </c:spPr>
            <c:extLst>
              <c:ext xmlns:c16="http://schemas.microsoft.com/office/drawing/2014/chart" uri="{C3380CC4-5D6E-409C-BE32-E72D297353CC}">
                <c16:uniqueId val="{00000009-13FF-4114-8609-A8D5CBC97F18}"/>
              </c:ext>
            </c:extLst>
          </c:dPt>
          <c:dPt>
            <c:idx val="5"/>
            <c:bubble3D val="0"/>
            <c:spPr>
              <a:solidFill>
                <a:srgbClr val="FFFF00"/>
              </a:solidFill>
            </c:spPr>
            <c:extLst>
              <c:ext xmlns:c16="http://schemas.microsoft.com/office/drawing/2014/chart" uri="{C3380CC4-5D6E-409C-BE32-E72D297353CC}">
                <c16:uniqueId val="{0000000B-13FF-4114-8609-A8D5CBC97F18}"/>
              </c:ext>
            </c:extLst>
          </c:dPt>
          <c:dLbls>
            <c:dLbl>
              <c:idx val="0"/>
              <c:spPr/>
              <c:txPr>
                <a:bodyPr/>
                <a:lstStyle/>
                <a:p>
                  <a:pPr>
                    <a:defRPr>
                      <a:solidFill>
                        <a:schemeClr val="bg1"/>
                      </a:solidFill>
                    </a:defRPr>
                  </a:pPr>
                  <a:endParaRPr lang="de-DE"/>
                </a:p>
              </c:txPr>
              <c:showLegendKey val="0"/>
              <c:showVal val="1"/>
              <c:showCatName val="0"/>
              <c:showSerName val="0"/>
              <c:showPercent val="0"/>
              <c:showBubbleSize val="0"/>
              <c:extLst>
                <c:ext xmlns:c16="http://schemas.microsoft.com/office/drawing/2014/chart" uri="{C3380CC4-5D6E-409C-BE32-E72D297353CC}">
                  <c16:uniqueId val="{00000001-13FF-4114-8609-A8D5CBC97F18}"/>
                </c:ext>
              </c:extLst>
            </c:dLbl>
            <c:spPr>
              <a:noFill/>
              <a:ln>
                <a:noFill/>
              </a:ln>
              <a:effectLst/>
            </c:spPr>
            <c:showLegendKey val="0"/>
            <c:showVal val="1"/>
            <c:showCatName val="0"/>
            <c:showSerName val="0"/>
            <c:showPercent val="0"/>
            <c:showBubbleSize val="0"/>
            <c:showLeaderLines val="1"/>
            <c:extLst>
              <c:ext xmlns:c15="http://schemas.microsoft.com/office/drawing/2012/chart" uri="{CE6537A1-D6FC-4f65-9D91-7224C49458BB}"/>
            </c:extLst>
          </c:dLbls>
          <c:cat>
            <c:strRef>
              <c:f>'2019'!$C$219:$I$219</c:f>
              <c:strCache>
                <c:ptCount val="7"/>
                <c:pt idx="0">
                  <c:v>CDU</c:v>
                </c:pt>
                <c:pt idx="1">
                  <c:v>SPD</c:v>
                </c:pt>
                <c:pt idx="2">
                  <c:v>Grüne</c:v>
                </c:pt>
                <c:pt idx="3">
                  <c:v>AFD</c:v>
                </c:pt>
                <c:pt idx="4">
                  <c:v>Die Linke</c:v>
                </c:pt>
                <c:pt idx="5">
                  <c:v>FDP</c:v>
                </c:pt>
                <c:pt idx="6">
                  <c:v>Sonstige</c:v>
                </c:pt>
              </c:strCache>
            </c:strRef>
          </c:cat>
          <c:val>
            <c:numRef>
              <c:f>'2019'!$C$220:$I$220</c:f>
              <c:numCache>
                <c:formatCode>0.00%</c:formatCode>
                <c:ptCount val="7"/>
                <c:pt idx="0">
                  <c:v>0.5662650602409639</c:v>
                </c:pt>
                <c:pt idx="1">
                  <c:v>0.14457831325301204</c:v>
                </c:pt>
                <c:pt idx="2">
                  <c:v>0.10843373493975904</c:v>
                </c:pt>
                <c:pt idx="3">
                  <c:v>4.8192771084337352E-2</c:v>
                </c:pt>
                <c:pt idx="4">
                  <c:v>1.2048192771084338E-2</c:v>
                </c:pt>
                <c:pt idx="5">
                  <c:v>7.2289156626506021E-2</c:v>
                </c:pt>
                <c:pt idx="6">
                  <c:v>4.8192771084337352E-2</c:v>
                </c:pt>
              </c:numCache>
            </c:numRef>
          </c:val>
          <c:extLst>
            <c:ext xmlns:c16="http://schemas.microsoft.com/office/drawing/2014/chart" uri="{C3380CC4-5D6E-409C-BE32-E72D297353CC}">
              <c16:uniqueId val="{0000000C-13FF-4114-8609-A8D5CBC97F18}"/>
            </c:ext>
          </c:extLst>
        </c:ser>
        <c:dLbls>
          <c:showLegendKey val="0"/>
          <c:showVal val="0"/>
          <c:showCatName val="0"/>
          <c:showSerName val="0"/>
          <c:showPercent val="0"/>
          <c:showBubbleSize val="0"/>
          <c:showLeaderLines val="1"/>
        </c:dLbls>
      </c:pie3DChart>
    </c:plotArea>
    <c:plotVisOnly val="1"/>
    <c:dispBlanksAs val="zero"/>
    <c:showDLblsOverMax val="0"/>
  </c:chart>
  <c:printSettings>
    <c:headerFooter/>
    <c:pageMargins b="0.78740157499999996" l="0.70000000000000007" r="0.70000000000000007" t="0.78740157499999996" header="0.30000000000000004" footer="0.30000000000000004"/>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de-DE"/>
              <a:t>011-Rothe Gewinn/Verlust</a:t>
            </a:r>
          </a:p>
        </c:rich>
      </c:tx>
      <c:overlay val="0"/>
    </c:title>
    <c:autoTitleDeleted val="0"/>
    <c:plotArea>
      <c:layout/>
      <c:barChart>
        <c:barDir val="col"/>
        <c:grouping val="clustered"/>
        <c:varyColors val="0"/>
        <c:ser>
          <c:idx val="0"/>
          <c:order val="0"/>
          <c:tx>
            <c:strRef>
              <c:f>'2019'!$A$221:$B$221</c:f>
              <c:strCache>
                <c:ptCount val="2"/>
                <c:pt idx="0">
                  <c:v>011-Rothe Gewinn/Verlust</c:v>
                </c:pt>
              </c:strCache>
            </c:strRef>
          </c:tx>
          <c:spPr>
            <a:solidFill>
              <a:schemeClr val="tx2">
                <a:lumMod val="20000"/>
                <a:lumOff val="80000"/>
              </a:schemeClr>
            </a:solidFill>
          </c:spPr>
          <c:invertIfNegative val="0"/>
          <c:dPt>
            <c:idx val="0"/>
            <c:invertIfNegative val="0"/>
            <c:bubble3D val="0"/>
            <c:spPr>
              <a:solidFill>
                <a:schemeClr val="tx1"/>
              </a:solidFill>
            </c:spPr>
            <c:extLst>
              <c:ext xmlns:c16="http://schemas.microsoft.com/office/drawing/2014/chart" uri="{C3380CC4-5D6E-409C-BE32-E72D297353CC}">
                <c16:uniqueId val="{00000001-F66E-418F-97F4-088516735998}"/>
              </c:ext>
            </c:extLst>
          </c:dPt>
          <c:dPt>
            <c:idx val="1"/>
            <c:invertIfNegative val="0"/>
            <c:bubble3D val="0"/>
            <c:spPr>
              <a:solidFill>
                <a:srgbClr val="FF0000"/>
              </a:solidFill>
            </c:spPr>
            <c:extLst>
              <c:ext xmlns:c16="http://schemas.microsoft.com/office/drawing/2014/chart" uri="{C3380CC4-5D6E-409C-BE32-E72D297353CC}">
                <c16:uniqueId val="{00000003-F66E-418F-97F4-088516735998}"/>
              </c:ext>
            </c:extLst>
          </c:dPt>
          <c:dPt>
            <c:idx val="2"/>
            <c:invertIfNegative val="0"/>
            <c:bubble3D val="0"/>
            <c:spPr>
              <a:solidFill>
                <a:srgbClr val="00B050"/>
              </a:solidFill>
            </c:spPr>
            <c:extLst>
              <c:ext xmlns:c16="http://schemas.microsoft.com/office/drawing/2014/chart" uri="{C3380CC4-5D6E-409C-BE32-E72D297353CC}">
                <c16:uniqueId val="{00000005-F66E-418F-97F4-088516735998}"/>
              </c:ext>
            </c:extLst>
          </c:dPt>
          <c:dPt>
            <c:idx val="3"/>
            <c:invertIfNegative val="0"/>
            <c:bubble3D val="0"/>
            <c:spPr>
              <a:solidFill>
                <a:srgbClr val="0070C0"/>
              </a:solidFill>
            </c:spPr>
            <c:extLst>
              <c:ext xmlns:c16="http://schemas.microsoft.com/office/drawing/2014/chart" uri="{C3380CC4-5D6E-409C-BE32-E72D297353CC}">
                <c16:uniqueId val="{00000007-F66E-418F-97F4-088516735998}"/>
              </c:ext>
            </c:extLst>
          </c:dPt>
          <c:dPt>
            <c:idx val="4"/>
            <c:invertIfNegative val="0"/>
            <c:bubble3D val="0"/>
            <c:spPr>
              <a:solidFill>
                <a:srgbClr val="FF0066"/>
              </a:solidFill>
            </c:spPr>
            <c:extLst>
              <c:ext xmlns:c16="http://schemas.microsoft.com/office/drawing/2014/chart" uri="{C3380CC4-5D6E-409C-BE32-E72D297353CC}">
                <c16:uniqueId val="{00000009-F66E-418F-97F4-088516735998}"/>
              </c:ext>
            </c:extLst>
          </c:dPt>
          <c:dPt>
            <c:idx val="5"/>
            <c:invertIfNegative val="0"/>
            <c:bubble3D val="0"/>
            <c:spPr>
              <a:solidFill>
                <a:srgbClr val="FFFF00"/>
              </a:solidFill>
            </c:spPr>
            <c:extLst>
              <c:ext xmlns:c16="http://schemas.microsoft.com/office/drawing/2014/chart" uri="{C3380CC4-5D6E-409C-BE32-E72D297353CC}">
                <c16:uniqueId val="{0000000B-F66E-418F-97F4-088516735998}"/>
              </c:ext>
            </c:extLst>
          </c:dPt>
          <c:dPt>
            <c:idx val="6"/>
            <c:invertIfNegative val="0"/>
            <c:bubble3D val="0"/>
            <c:spPr>
              <a:solidFill>
                <a:schemeClr val="tx2">
                  <a:lumMod val="60000"/>
                  <a:lumOff val="40000"/>
                </a:schemeClr>
              </a:solidFill>
              <a:ln>
                <a:solidFill>
                  <a:schemeClr val="tx2">
                    <a:lumMod val="60000"/>
                    <a:lumOff val="40000"/>
                  </a:schemeClr>
                </a:solidFill>
              </a:ln>
            </c:spPr>
            <c:extLst>
              <c:ext xmlns:c16="http://schemas.microsoft.com/office/drawing/2014/chart" uri="{C3380CC4-5D6E-409C-BE32-E72D297353CC}">
                <c16:uniqueId val="{0000000D-F66E-418F-97F4-088516735998}"/>
              </c:ext>
            </c:extLst>
          </c:dPt>
          <c:dLbls>
            <c:dLbl>
              <c:idx val="3"/>
              <c:layout>
                <c:manualLayout>
                  <c:x val="-9.881421305193223E-17"/>
                  <c:y val="-7.1950546746256061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7-F66E-418F-97F4-088516735998}"/>
                </c:ext>
              </c:extLst>
            </c:dLbl>
            <c:dLbl>
              <c:idx val="4"/>
              <c:layout>
                <c:manualLayout>
                  <c:x val="-9.881421305193223E-17"/>
                  <c:y val="-5.3962555972355691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9-F66E-418F-97F4-088516735998}"/>
                </c:ext>
              </c:extLst>
            </c:dLbl>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'2019'!$C$219:$I$219</c:f>
              <c:strCache>
                <c:ptCount val="7"/>
                <c:pt idx="0">
                  <c:v>CDU</c:v>
                </c:pt>
                <c:pt idx="1">
                  <c:v>SPD</c:v>
                </c:pt>
                <c:pt idx="2">
                  <c:v>Grüne</c:v>
                </c:pt>
                <c:pt idx="3">
                  <c:v>AFD</c:v>
                </c:pt>
                <c:pt idx="4">
                  <c:v>Die Linke</c:v>
                </c:pt>
                <c:pt idx="5">
                  <c:v>FDP</c:v>
                </c:pt>
                <c:pt idx="6">
                  <c:v>Sonstige</c:v>
                </c:pt>
              </c:strCache>
            </c:strRef>
          </c:cat>
          <c:val>
            <c:numRef>
              <c:f>'2019'!$C$221:$I$221</c:f>
              <c:numCache>
                <c:formatCode>0.00%</c:formatCode>
                <c:ptCount val="7"/>
                <c:pt idx="0">
                  <c:v>-1.2682308180088753E-2</c:v>
                </c:pt>
                <c:pt idx="1">
                  <c:v>-0.13963221306277743</c:v>
                </c:pt>
                <c:pt idx="2">
                  <c:v>6.6328471781864295E-2</c:v>
                </c:pt>
                <c:pt idx="3">
                  <c:v>1.6613823715916298E-2</c:v>
                </c:pt>
                <c:pt idx="4">
                  <c:v>-9.00443880786303E-3</c:v>
                </c:pt>
                <c:pt idx="5">
                  <c:v>5.1236525047558656E-2</c:v>
                </c:pt>
                <c:pt idx="6">
                  <c:v>2.7140139505389984E-2</c:v>
                </c:pt>
              </c:numCache>
            </c:numRef>
          </c:val>
          <c:extLst>
            <c:ext xmlns:c16="http://schemas.microsoft.com/office/drawing/2014/chart" uri="{C3380CC4-5D6E-409C-BE32-E72D297353CC}">
              <c16:uniqueId val="{0000000E-F66E-418F-97F4-088516735998}"/>
            </c:ext>
          </c:extLst>
        </c:ser>
        <c:dLbls>
          <c:showLegendKey val="0"/>
          <c:showVal val="0"/>
          <c:showCatName val="0"/>
          <c:showSerName val="0"/>
          <c:showPercent val="0"/>
          <c:showBubbleSize val="0"/>
        </c:dLbls>
        <c:gapWidth val="150"/>
        <c:axId val="67703936"/>
        <c:axId val="67705472"/>
      </c:barChart>
      <c:catAx>
        <c:axId val="67703936"/>
        <c:scaling>
          <c:orientation val="minMax"/>
        </c:scaling>
        <c:delete val="0"/>
        <c:axPos val="b"/>
        <c:numFmt formatCode="General" sourceLinked="0"/>
        <c:majorTickMark val="out"/>
        <c:minorTickMark val="none"/>
        <c:tickLblPos val="nextTo"/>
        <c:crossAx val="67705472"/>
        <c:crosses val="autoZero"/>
        <c:auto val="1"/>
        <c:lblAlgn val="ctr"/>
        <c:lblOffset val="100"/>
        <c:noMultiLvlLbl val="0"/>
      </c:catAx>
      <c:valAx>
        <c:axId val="67705472"/>
        <c:scaling>
          <c:orientation val="minMax"/>
        </c:scaling>
        <c:delete val="0"/>
        <c:axPos val="l"/>
        <c:majorGridlines/>
        <c:numFmt formatCode="0.00%" sourceLinked="1"/>
        <c:majorTickMark val="out"/>
        <c:minorTickMark val="none"/>
        <c:tickLblPos val="nextTo"/>
        <c:crossAx val="67703936"/>
        <c:crosses val="autoZero"/>
        <c:crossBetween val="between"/>
      </c:valAx>
    </c:plotArea>
    <c:plotVisOnly val="1"/>
    <c:dispBlanksAs val="gap"/>
    <c:showDLblsOverMax val="0"/>
  </c:chart>
  <c:printSettings>
    <c:headerFooter/>
    <c:pageMargins b="0.78740157499999996" l="0.70000000000000007" r="0.70000000000000007" t="0.78740157499999996" header="0.30000000000000004" footer="0.30000000000000004"/>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de-DE" sz="1800" b="1">
                <a:solidFill>
                  <a:sysClr val="windowText" lastClr="000000"/>
                </a:solidFill>
              </a:rPr>
              <a:t>011-Rothe </a:t>
            </a:r>
            <a:r>
              <a:rPr lang="de-DE" sz="1800" b="1" baseline="0">
                <a:solidFill>
                  <a:sysClr val="windowText" lastClr="000000"/>
                </a:solidFill>
              </a:rPr>
              <a:t>Entwicklung</a:t>
            </a:r>
            <a:endParaRPr lang="de-DE" sz="1800" b="1">
              <a:solidFill>
                <a:sysClr val="windowText" lastClr="000000"/>
              </a:solidFill>
            </a:endParaRP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de-DE"/>
        </a:p>
      </c:txPr>
    </c:title>
    <c:autoTitleDeleted val="0"/>
    <c:plotArea>
      <c:layout/>
      <c:lineChart>
        <c:grouping val="standard"/>
        <c:varyColors val="0"/>
        <c:ser>
          <c:idx val="0"/>
          <c:order val="0"/>
          <c:tx>
            <c:strRef>
              <c:f>'2019'!$L$219</c:f>
              <c:strCache>
                <c:ptCount val="1"/>
                <c:pt idx="0">
                  <c:v>CDU</c:v>
                </c:pt>
              </c:strCache>
            </c:strRef>
          </c:tx>
          <c:spPr>
            <a:ln w="28575" cap="rnd">
              <a:solidFill>
                <a:sysClr val="windowText" lastClr="000000"/>
              </a:solidFill>
              <a:round/>
            </a:ln>
            <a:effectLst/>
          </c:spPr>
          <c:marker>
            <c:symbol val="none"/>
          </c:marker>
          <c:cat>
            <c:numRef>
              <c:f>'2019'!$K$220:$K$222</c:f>
              <c:numCache>
                <c:formatCode>General</c:formatCode>
                <c:ptCount val="3"/>
                <c:pt idx="0">
                  <c:v>2009</c:v>
                </c:pt>
                <c:pt idx="1">
                  <c:v>2014</c:v>
                </c:pt>
                <c:pt idx="2">
                  <c:v>2019</c:v>
                </c:pt>
              </c:numCache>
            </c:numRef>
          </c:cat>
          <c:val>
            <c:numRef>
              <c:f>'2019'!$L$220:$L$222</c:f>
              <c:numCache>
                <c:formatCode>0.00%</c:formatCode>
                <c:ptCount val="3"/>
                <c:pt idx="0">
                  <c:v>0.55072463768115942</c:v>
                </c:pt>
                <c:pt idx="1">
                  <c:v>0.57894736842105265</c:v>
                </c:pt>
                <c:pt idx="2">
                  <c:v>0.5662650602409639</c:v>
                </c:pt>
              </c:numCache>
            </c:numRef>
          </c:val>
          <c:smooth val="0"/>
          <c:extLst>
            <c:ext xmlns:c16="http://schemas.microsoft.com/office/drawing/2014/chart" uri="{C3380CC4-5D6E-409C-BE32-E72D297353CC}">
              <c16:uniqueId val="{00000000-5215-4ED5-9929-4343BDA4192D}"/>
            </c:ext>
          </c:extLst>
        </c:ser>
        <c:ser>
          <c:idx val="1"/>
          <c:order val="1"/>
          <c:tx>
            <c:strRef>
              <c:f>'2019'!$M$219</c:f>
              <c:strCache>
                <c:ptCount val="1"/>
                <c:pt idx="0">
                  <c:v>SPD</c:v>
                </c:pt>
              </c:strCache>
            </c:strRef>
          </c:tx>
          <c:spPr>
            <a:ln w="28575" cap="rnd">
              <a:solidFill>
                <a:srgbClr val="FF0000"/>
              </a:solidFill>
              <a:round/>
            </a:ln>
            <a:effectLst/>
          </c:spPr>
          <c:marker>
            <c:symbol val="none"/>
          </c:marker>
          <c:cat>
            <c:numRef>
              <c:f>'2019'!$K$220:$K$222</c:f>
              <c:numCache>
                <c:formatCode>General</c:formatCode>
                <c:ptCount val="3"/>
                <c:pt idx="0">
                  <c:v>2009</c:v>
                </c:pt>
                <c:pt idx="1">
                  <c:v>2014</c:v>
                </c:pt>
                <c:pt idx="2">
                  <c:v>2019</c:v>
                </c:pt>
              </c:numCache>
            </c:numRef>
          </c:cat>
          <c:val>
            <c:numRef>
              <c:f>'2019'!$M$220:$M$222</c:f>
              <c:numCache>
                <c:formatCode>0.00%</c:formatCode>
                <c:ptCount val="3"/>
                <c:pt idx="0">
                  <c:v>0.14492753623188406</c:v>
                </c:pt>
                <c:pt idx="1">
                  <c:v>0.28421052631578947</c:v>
                </c:pt>
                <c:pt idx="2">
                  <c:v>0.14457831325301204</c:v>
                </c:pt>
              </c:numCache>
            </c:numRef>
          </c:val>
          <c:smooth val="0"/>
          <c:extLst>
            <c:ext xmlns:c16="http://schemas.microsoft.com/office/drawing/2014/chart" uri="{C3380CC4-5D6E-409C-BE32-E72D297353CC}">
              <c16:uniqueId val="{00000001-5215-4ED5-9929-4343BDA4192D}"/>
            </c:ext>
          </c:extLst>
        </c:ser>
        <c:ser>
          <c:idx val="2"/>
          <c:order val="2"/>
          <c:tx>
            <c:strRef>
              <c:f>'2019'!$N$219</c:f>
              <c:strCache>
                <c:ptCount val="1"/>
                <c:pt idx="0">
                  <c:v>Grüne</c:v>
                </c:pt>
              </c:strCache>
            </c:strRef>
          </c:tx>
          <c:spPr>
            <a:ln w="28575" cap="rnd">
              <a:solidFill>
                <a:srgbClr val="00B050"/>
              </a:solidFill>
              <a:round/>
            </a:ln>
            <a:effectLst/>
          </c:spPr>
          <c:marker>
            <c:symbol val="none"/>
          </c:marker>
          <c:cat>
            <c:numRef>
              <c:f>'2019'!$K$220:$K$222</c:f>
              <c:numCache>
                <c:formatCode>General</c:formatCode>
                <c:ptCount val="3"/>
                <c:pt idx="0">
                  <c:v>2009</c:v>
                </c:pt>
                <c:pt idx="1">
                  <c:v>2014</c:v>
                </c:pt>
                <c:pt idx="2">
                  <c:v>2019</c:v>
                </c:pt>
              </c:numCache>
            </c:numRef>
          </c:cat>
          <c:val>
            <c:numRef>
              <c:f>'2019'!$N$220:$N$222</c:f>
              <c:numCache>
                <c:formatCode>0.00%</c:formatCode>
                <c:ptCount val="3"/>
                <c:pt idx="0">
                  <c:v>4.3478260869565216E-2</c:v>
                </c:pt>
                <c:pt idx="1">
                  <c:v>4.2105263157894736E-2</c:v>
                </c:pt>
                <c:pt idx="2">
                  <c:v>0.10843373493975904</c:v>
                </c:pt>
              </c:numCache>
            </c:numRef>
          </c:val>
          <c:smooth val="0"/>
          <c:extLst>
            <c:ext xmlns:c16="http://schemas.microsoft.com/office/drawing/2014/chart" uri="{C3380CC4-5D6E-409C-BE32-E72D297353CC}">
              <c16:uniqueId val="{00000002-5215-4ED5-9929-4343BDA4192D}"/>
            </c:ext>
          </c:extLst>
        </c:ser>
        <c:ser>
          <c:idx val="3"/>
          <c:order val="3"/>
          <c:tx>
            <c:strRef>
              <c:f>'2019'!$O$219</c:f>
              <c:strCache>
                <c:ptCount val="1"/>
                <c:pt idx="0">
                  <c:v>AFD</c:v>
                </c:pt>
              </c:strCache>
            </c:strRef>
          </c:tx>
          <c:spPr>
            <a:ln w="28575" cap="rnd">
              <a:solidFill>
                <a:srgbClr val="0070C0"/>
              </a:solidFill>
              <a:round/>
            </a:ln>
            <a:effectLst/>
          </c:spPr>
          <c:marker>
            <c:symbol val="none"/>
          </c:marker>
          <c:cat>
            <c:numRef>
              <c:f>'2019'!$K$220:$K$222</c:f>
              <c:numCache>
                <c:formatCode>General</c:formatCode>
                <c:ptCount val="3"/>
                <c:pt idx="0">
                  <c:v>2009</c:v>
                </c:pt>
                <c:pt idx="1">
                  <c:v>2014</c:v>
                </c:pt>
                <c:pt idx="2">
                  <c:v>2019</c:v>
                </c:pt>
              </c:numCache>
            </c:numRef>
          </c:cat>
          <c:val>
            <c:numRef>
              <c:f>'2019'!$O$220:$O$222</c:f>
              <c:numCache>
                <c:formatCode>0.00%</c:formatCode>
                <c:ptCount val="3"/>
                <c:pt idx="1">
                  <c:v>3.1578947368421054E-2</c:v>
                </c:pt>
                <c:pt idx="2">
                  <c:v>4.8192771084337352E-2</c:v>
                </c:pt>
              </c:numCache>
            </c:numRef>
          </c:val>
          <c:smooth val="0"/>
          <c:extLst>
            <c:ext xmlns:c16="http://schemas.microsoft.com/office/drawing/2014/chart" uri="{C3380CC4-5D6E-409C-BE32-E72D297353CC}">
              <c16:uniqueId val="{00000003-5215-4ED5-9929-4343BDA4192D}"/>
            </c:ext>
          </c:extLst>
        </c:ser>
        <c:ser>
          <c:idx val="4"/>
          <c:order val="4"/>
          <c:tx>
            <c:strRef>
              <c:f>'2019'!$P$219</c:f>
              <c:strCache>
                <c:ptCount val="1"/>
                <c:pt idx="0">
                  <c:v>Die Linke</c:v>
                </c:pt>
              </c:strCache>
            </c:strRef>
          </c:tx>
          <c:spPr>
            <a:ln w="28575" cap="rnd">
              <a:solidFill>
                <a:srgbClr val="C00000"/>
              </a:solidFill>
              <a:round/>
            </a:ln>
            <a:effectLst/>
          </c:spPr>
          <c:marker>
            <c:symbol val="none"/>
          </c:marker>
          <c:cat>
            <c:numRef>
              <c:f>'2019'!$K$220:$K$222</c:f>
              <c:numCache>
                <c:formatCode>General</c:formatCode>
                <c:ptCount val="3"/>
                <c:pt idx="0">
                  <c:v>2009</c:v>
                </c:pt>
                <c:pt idx="1">
                  <c:v>2014</c:v>
                </c:pt>
                <c:pt idx="2">
                  <c:v>2019</c:v>
                </c:pt>
              </c:numCache>
            </c:numRef>
          </c:cat>
          <c:val>
            <c:numRef>
              <c:f>'2019'!$P$220:$P$222</c:f>
              <c:numCache>
                <c:formatCode>0.00%</c:formatCode>
                <c:ptCount val="3"/>
                <c:pt idx="0">
                  <c:v>5.7971014492753624E-2</c:v>
                </c:pt>
                <c:pt idx="1">
                  <c:v>2.1052631578947368E-2</c:v>
                </c:pt>
                <c:pt idx="2">
                  <c:v>1.2048192771084338E-2</c:v>
                </c:pt>
              </c:numCache>
            </c:numRef>
          </c:val>
          <c:smooth val="0"/>
          <c:extLst>
            <c:ext xmlns:c16="http://schemas.microsoft.com/office/drawing/2014/chart" uri="{C3380CC4-5D6E-409C-BE32-E72D297353CC}">
              <c16:uniqueId val="{00000004-5215-4ED5-9929-4343BDA4192D}"/>
            </c:ext>
          </c:extLst>
        </c:ser>
        <c:ser>
          <c:idx val="5"/>
          <c:order val="5"/>
          <c:tx>
            <c:strRef>
              <c:f>'2019'!$Q$219</c:f>
              <c:strCache>
                <c:ptCount val="1"/>
                <c:pt idx="0">
                  <c:v>FDP</c:v>
                </c:pt>
              </c:strCache>
            </c:strRef>
          </c:tx>
          <c:spPr>
            <a:ln w="28575" cap="rnd">
              <a:solidFill>
                <a:srgbClr val="FFFF00"/>
              </a:solidFill>
              <a:round/>
            </a:ln>
            <a:effectLst/>
          </c:spPr>
          <c:marker>
            <c:symbol val="none"/>
          </c:marker>
          <c:cat>
            <c:numRef>
              <c:f>'2019'!$K$220:$K$222</c:f>
              <c:numCache>
                <c:formatCode>General</c:formatCode>
                <c:ptCount val="3"/>
                <c:pt idx="0">
                  <c:v>2009</c:v>
                </c:pt>
                <c:pt idx="1">
                  <c:v>2014</c:v>
                </c:pt>
                <c:pt idx="2">
                  <c:v>2019</c:v>
                </c:pt>
              </c:numCache>
            </c:numRef>
          </c:cat>
          <c:val>
            <c:numRef>
              <c:f>'2019'!$Q$220:$Q$222</c:f>
              <c:numCache>
                <c:formatCode>0.00%</c:formatCode>
                <c:ptCount val="3"/>
                <c:pt idx="0">
                  <c:v>0.13043478260869565</c:v>
                </c:pt>
                <c:pt idx="1">
                  <c:v>2.1052631578947368E-2</c:v>
                </c:pt>
                <c:pt idx="2">
                  <c:v>7.2289156626506021E-2</c:v>
                </c:pt>
              </c:numCache>
            </c:numRef>
          </c:val>
          <c:smooth val="0"/>
          <c:extLst>
            <c:ext xmlns:c16="http://schemas.microsoft.com/office/drawing/2014/chart" uri="{C3380CC4-5D6E-409C-BE32-E72D297353CC}">
              <c16:uniqueId val="{00000005-5215-4ED5-9929-4343BDA4192D}"/>
            </c:ext>
          </c:extLst>
        </c:ser>
        <c:ser>
          <c:idx val="6"/>
          <c:order val="6"/>
          <c:tx>
            <c:strRef>
              <c:f>'2019'!$R$219</c:f>
              <c:strCache>
                <c:ptCount val="1"/>
                <c:pt idx="0">
                  <c:v>Sonstige</c:v>
                </c:pt>
              </c:strCache>
            </c:strRef>
          </c:tx>
          <c:spPr>
            <a:ln w="28575" cap="rnd">
              <a:solidFill>
                <a:schemeClr val="accent1">
                  <a:lumMod val="60000"/>
                  <a:lumOff val="40000"/>
                </a:schemeClr>
              </a:solidFill>
              <a:round/>
            </a:ln>
            <a:effectLst/>
          </c:spPr>
          <c:marker>
            <c:symbol val="none"/>
          </c:marker>
          <c:cat>
            <c:numRef>
              <c:f>'2019'!$K$220:$K$222</c:f>
              <c:numCache>
                <c:formatCode>General</c:formatCode>
                <c:ptCount val="3"/>
                <c:pt idx="0">
                  <c:v>2009</c:v>
                </c:pt>
                <c:pt idx="1">
                  <c:v>2014</c:v>
                </c:pt>
                <c:pt idx="2">
                  <c:v>2019</c:v>
                </c:pt>
              </c:numCache>
            </c:numRef>
          </c:cat>
          <c:val>
            <c:numRef>
              <c:f>'2019'!$R$220:$R$222</c:f>
              <c:numCache>
                <c:formatCode>0.00%</c:formatCode>
                <c:ptCount val="3"/>
                <c:pt idx="0">
                  <c:v>7.2463768115942032E-2</c:v>
                </c:pt>
                <c:pt idx="1">
                  <c:v>2.1052631578947368E-2</c:v>
                </c:pt>
                <c:pt idx="2">
                  <c:v>4.8192771084337352E-2</c:v>
                </c:pt>
              </c:numCache>
            </c:numRef>
          </c:val>
          <c:smooth val="0"/>
          <c:extLst>
            <c:ext xmlns:c16="http://schemas.microsoft.com/office/drawing/2014/chart" uri="{C3380CC4-5D6E-409C-BE32-E72D297353CC}">
              <c16:uniqueId val="{00000006-5215-4ED5-9929-4343BDA4192D}"/>
            </c:ext>
          </c:extLst>
        </c:ser>
        <c:dLbls>
          <c:showLegendKey val="0"/>
          <c:showVal val="0"/>
          <c:showCatName val="0"/>
          <c:showSerName val="0"/>
          <c:showPercent val="0"/>
          <c:showBubbleSize val="0"/>
        </c:dLbls>
        <c:smooth val="0"/>
        <c:axId val="260585656"/>
        <c:axId val="260585328"/>
      </c:lineChart>
      <c:catAx>
        <c:axId val="26058565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crossAx val="260585328"/>
        <c:crosses val="autoZero"/>
        <c:auto val="1"/>
        <c:lblAlgn val="ctr"/>
        <c:lblOffset val="100"/>
        <c:noMultiLvlLbl val="0"/>
      </c:catAx>
      <c:valAx>
        <c:axId val="260585328"/>
        <c:scaling>
          <c:orientation val="minMax"/>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crossAx val="260585656"/>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ysClr val="windowText" lastClr="000000"/>
      </a:solidFill>
      <a:round/>
    </a:ln>
    <a:effectLst/>
  </c:spPr>
  <c:txPr>
    <a:bodyPr/>
    <a:lstStyle/>
    <a:p>
      <a:pPr>
        <a:defRPr/>
      </a:pPr>
      <a:endParaRPr lang="de-DE"/>
    </a:p>
  </c:txPr>
  <c:printSettings>
    <c:headerFooter/>
    <c:pageMargins b="0.78740157499999996" l="0.7" r="0.7" t="0.78740157499999996" header="0.3" footer="0.3"/>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de-DE"/>
              <a:t>012-Tietelsen </a:t>
            </a:r>
            <a:r>
              <a:rPr lang="de-DE" baseline="0"/>
              <a:t>Prozentual</a:t>
            </a:r>
            <a:endParaRPr lang="de-DE"/>
          </a:p>
        </c:rich>
      </c:tx>
      <c:overlay val="0"/>
    </c:title>
    <c:autoTitleDeleted val="0"/>
    <c:view3D>
      <c:rotX val="30"/>
      <c:rotY val="0"/>
      <c:rAngAx val="0"/>
    </c:view3D>
    <c:floor>
      <c:thickness val="0"/>
    </c:floor>
    <c:sideWall>
      <c:thickness val="0"/>
    </c:sideWall>
    <c:backWall>
      <c:thickness val="0"/>
    </c:backWall>
    <c:plotArea>
      <c:layout/>
      <c:pie3DChart>
        <c:varyColors val="1"/>
        <c:ser>
          <c:idx val="0"/>
          <c:order val="0"/>
          <c:tx>
            <c:strRef>
              <c:f>'2019'!$A$244:$B$244</c:f>
              <c:strCache>
                <c:ptCount val="2"/>
                <c:pt idx="0">
                  <c:v>012-Tietelsen Prozentual</c:v>
                </c:pt>
              </c:strCache>
            </c:strRef>
          </c:tx>
          <c:dPt>
            <c:idx val="0"/>
            <c:bubble3D val="0"/>
            <c:spPr>
              <a:solidFill>
                <a:schemeClr val="tx1"/>
              </a:solidFill>
              <a:ln>
                <a:solidFill>
                  <a:schemeClr val="bg1">
                    <a:lumMod val="50000"/>
                  </a:schemeClr>
                </a:solidFill>
              </a:ln>
            </c:spPr>
            <c:extLst>
              <c:ext xmlns:c16="http://schemas.microsoft.com/office/drawing/2014/chart" uri="{C3380CC4-5D6E-409C-BE32-E72D297353CC}">
                <c16:uniqueId val="{00000001-5142-4BFC-9901-987B49DD910A}"/>
              </c:ext>
            </c:extLst>
          </c:dPt>
          <c:dPt>
            <c:idx val="1"/>
            <c:bubble3D val="0"/>
            <c:spPr>
              <a:solidFill>
                <a:srgbClr val="FF0000"/>
              </a:solidFill>
            </c:spPr>
            <c:extLst>
              <c:ext xmlns:c16="http://schemas.microsoft.com/office/drawing/2014/chart" uri="{C3380CC4-5D6E-409C-BE32-E72D297353CC}">
                <c16:uniqueId val="{00000003-5142-4BFC-9901-987B49DD910A}"/>
              </c:ext>
            </c:extLst>
          </c:dPt>
          <c:dPt>
            <c:idx val="2"/>
            <c:bubble3D val="0"/>
            <c:spPr>
              <a:solidFill>
                <a:srgbClr val="00B050"/>
              </a:solidFill>
            </c:spPr>
            <c:extLst>
              <c:ext xmlns:c16="http://schemas.microsoft.com/office/drawing/2014/chart" uri="{C3380CC4-5D6E-409C-BE32-E72D297353CC}">
                <c16:uniqueId val="{00000005-5142-4BFC-9901-987B49DD910A}"/>
              </c:ext>
            </c:extLst>
          </c:dPt>
          <c:dPt>
            <c:idx val="3"/>
            <c:bubble3D val="0"/>
            <c:spPr>
              <a:solidFill>
                <a:srgbClr val="0070C0"/>
              </a:solidFill>
            </c:spPr>
            <c:extLst>
              <c:ext xmlns:c16="http://schemas.microsoft.com/office/drawing/2014/chart" uri="{C3380CC4-5D6E-409C-BE32-E72D297353CC}">
                <c16:uniqueId val="{00000007-5142-4BFC-9901-987B49DD910A}"/>
              </c:ext>
            </c:extLst>
          </c:dPt>
          <c:dPt>
            <c:idx val="4"/>
            <c:bubble3D val="0"/>
            <c:spPr>
              <a:solidFill>
                <a:srgbClr val="FF0066"/>
              </a:solidFill>
            </c:spPr>
            <c:extLst>
              <c:ext xmlns:c16="http://schemas.microsoft.com/office/drawing/2014/chart" uri="{C3380CC4-5D6E-409C-BE32-E72D297353CC}">
                <c16:uniqueId val="{00000009-5142-4BFC-9901-987B49DD910A}"/>
              </c:ext>
            </c:extLst>
          </c:dPt>
          <c:dPt>
            <c:idx val="5"/>
            <c:bubble3D val="0"/>
            <c:spPr>
              <a:solidFill>
                <a:srgbClr val="FFFF00"/>
              </a:solidFill>
            </c:spPr>
            <c:extLst>
              <c:ext xmlns:c16="http://schemas.microsoft.com/office/drawing/2014/chart" uri="{C3380CC4-5D6E-409C-BE32-E72D297353CC}">
                <c16:uniqueId val="{0000000B-5142-4BFC-9901-987B49DD910A}"/>
              </c:ext>
            </c:extLst>
          </c:dPt>
          <c:dLbls>
            <c:dLbl>
              <c:idx val="0"/>
              <c:spPr/>
              <c:txPr>
                <a:bodyPr/>
                <a:lstStyle/>
                <a:p>
                  <a:pPr>
                    <a:defRPr>
                      <a:solidFill>
                        <a:schemeClr val="bg1"/>
                      </a:solidFill>
                    </a:defRPr>
                  </a:pPr>
                  <a:endParaRPr lang="de-DE"/>
                </a:p>
              </c:txPr>
              <c:showLegendKey val="0"/>
              <c:showVal val="1"/>
              <c:showCatName val="0"/>
              <c:showSerName val="0"/>
              <c:showPercent val="0"/>
              <c:showBubbleSize val="0"/>
              <c:extLst>
                <c:ext xmlns:c16="http://schemas.microsoft.com/office/drawing/2014/chart" uri="{C3380CC4-5D6E-409C-BE32-E72D297353CC}">
                  <c16:uniqueId val="{00000001-5142-4BFC-9901-987B49DD910A}"/>
                </c:ext>
              </c:extLst>
            </c:dLbl>
            <c:spPr>
              <a:noFill/>
              <a:ln>
                <a:noFill/>
              </a:ln>
              <a:effectLst/>
            </c:spPr>
            <c:showLegendKey val="0"/>
            <c:showVal val="1"/>
            <c:showCatName val="0"/>
            <c:showSerName val="0"/>
            <c:showPercent val="0"/>
            <c:showBubbleSize val="0"/>
            <c:showLeaderLines val="1"/>
            <c:extLst>
              <c:ext xmlns:c15="http://schemas.microsoft.com/office/drawing/2012/chart" uri="{CE6537A1-D6FC-4f65-9D91-7224C49458BB}"/>
            </c:extLst>
          </c:dLbls>
          <c:cat>
            <c:strRef>
              <c:f>'2019'!$C$243:$I$243</c:f>
              <c:strCache>
                <c:ptCount val="7"/>
                <c:pt idx="0">
                  <c:v>CDU</c:v>
                </c:pt>
                <c:pt idx="1">
                  <c:v>SPD</c:v>
                </c:pt>
                <c:pt idx="2">
                  <c:v>Grüne</c:v>
                </c:pt>
                <c:pt idx="3">
                  <c:v>AFD</c:v>
                </c:pt>
                <c:pt idx="4">
                  <c:v>Die Linke</c:v>
                </c:pt>
                <c:pt idx="5">
                  <c:v>FDP</c:v>
                </c:pt>
                <c:pt idx="6">
                  <c:v>Sonstige</c:v>
                </c:pt>
              </c:strCache>
            </c:strRef>
          </c:cat>
          <c:val>
            <c:numRef>
              <c:f>'2019'!$C$244:$I$244</c:f>
              <c:numCache>
                <c:formatCode>0.00%</c:formatCode>
                <c:ptCount val="7"/>
                <c:pt idx="0">
                  <c:v>0.52845528455284552</c:v>
                </c:pt>
                <c:pt idx="1">
                  <c:v>0.10569105691056911</c:v>
                </c:pt>
                <c:pt idx="2">
                  <c:v>0.15447154471544716</c:v>
                </c:pt>
                <c:pt idx="3">
                  <c:v>6.5040650406504072E-2</c:v>
                </c:pt>
                <c:pt idx="4">
                  <c:v>4.878048780487805E-2</c:v>
                </c:pt>
                <c:pt idx="5">
                  <c:v>6.5040650406504072E-2</c:v>
                </c:pt>
                <c:pt idx="6">
                  <c:v>3.2520325203252036E-2</c:v>
                </c:pt>
              </c:numCache>
            </c:numRef>
          </c:val>
          <c:extLst>
            <c:ext xmlns:c16="http://schemas.microsoft.com/office/drawing/2014/chart" uri="{C3380CC4-5D6E-409C-BE32-E72D297353CC}">
              <c16:uniqueId val="{0000000C-5142-4BFC-9901-987B49DD910A}"/>
            </c:ext>
          </c:extLst>
        </c:ser>
        <c:dLbls>
          <c:showLegendKey val="0"/>
          <c:showVal val="0"/>
          <c:showCatName val="0"/>
          <c:showSerName val="0"/>
          <c:showPercent val="0"/>
          <c:showBubbleSize val="0"/>
          <c:showLeaderLines val="1"/>
        </c:dLbls>
      </c:pie3DChart>
    </c:plotArea>
    <c:plotVisOnly val="1"/>
    <c:dispBlanksAs val="zero"/>
    <c:showDLblsOverMax val="0"/>
  </c:chart>
  <c:printSettings>
    <c:headerFooter/>
    <c:pageMargins b="0.78740157499999996" l="0.70000000000000007" r="0.70000000000000007" t="0.78740157499999996" header="0.30000000000000004" footer="0.30000000000000004"/>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de-DE"/>
              <a:t>012-Tietelsen Gewinn/Verlust</a:t>
            </a:r>
          </a:p>
        </c:rich>
      </c:tx>
      <c:overlay val="0"/>
    </c:title>
    <c:autoTitleDeleted val="0"/>
    <c:plotArea>
      <c:layout/>
      <c:barChart>
        <c:barDir val="col"/>
        <c:grouping val="clustered"/>
        <c:varyColors val="0"/>
        <c:ser>
          <c:idx val="0"/>
          <c:order val="0"/>
          <c:tx>
            <c:strRef>
              <c:f>'2019'!$A$245:$B$245</c:f>
              <c:strCache>
                <c:ptCount val="2"/>
                <c:pt idx="0">
                  <c:v>012-Tietelsen Gewinn/Verlust</c:v>
                </c:pt>
              </c:strCache>
            </c:strRef>
          </c:tx>
          <c:spPr>
            <a:solidFill>
              <a:schemeClr val="tx2">
                <a:lumMod val="20000"/>
                <a:lumOff val="80000"/>
              </a:schemeClr>
            </a:solidFill>
          </c:spPr>
          <c:invertIfNegative val="0"/>
          <c:dPt>
            <c:idx val="0"/>
            <c:invertIfNegative val="0"/>
            <c:bubble3D val="0"/>
            <c:spPr>
              <a:solidFill>
                <a:schemeClr val="tx1"/>
              </a:solidFill>
            </c:spPr>
            <c:extLst>
              <c:ext xmlns:c16="http://schemas.microsoft.com/office/drawing/2014/chart" uri="{C3380CC4-5D6E-409C-BE32-E72D297353CC}">
                <c16:uniqueId val="{00000001-9382-4E5D-83D0-2D9CBA037832}"/>
              </c:ext>
            </c:extLst>
          </c:dPt>
          <c:dPt>
            <c:idx val="1"/>
            <c:invertIfNegative val="0"/>
            <c:bubble3D val="0"/>
            <c:spPr>
              <a:solidFill>
                <a:srgbClr val="FF0000"/>
              </a:solidFill>
            </c:spPr>
            <c:extLst>
              <c:ext xmlns:c16="http://schemas.microsoft.com/office/drawing/2014/chart" uri="{C3380CC4-5D6E-409C-BE32-E72D297353CC}">
                <c16:uniqueId val="{00000003-9382-4E5D-83D0-2D9CBA037832}"/>
              </c:ext>
            </c:extLst>
          </c:dPt>
          <c:dPt>
            <c:idx val="2"/>
            <c:invertIfNegative val="0"/>
            <c:bubble3D val="0"/>
            <c:spPr>
              <a:solidFill>
                <a:srgbClr val="00B050"/>
              </a:solidFill>
            </c:spPr>
            <c:extLst>
              <c:ext xmlns:c16="http://schemas.microsoft.com/office/drawing/2014/chart" uri="{C3380CC4-5D6E-409C-BE32-E72D297353CC}">
                <c16:uniqueId val="{00000005-9382-4E5D-83D0-2D9CBA037832}"/>
              </c:ext>
            </c:extLst>
          </c:dPt>
          <c:dPt>
            <c:idx val="3"/>
            <c:invertIfNegative val="0"/>
            <c:bubble3D val="0"/>
            <c:spPr>
              <a:solidFill>
                <a:srgbClr val="0070C0"/>
              </a:solidFill>
            </c:spPr>
            <c:extLst>
              <c:ext xmlns:c16="http://schemas.microsoft.com/office/drawing/2014/chart" uri="{C3380CC4-5D6E-409C-BE32-E72D297353CC}">
                <c16:uniqueId val="{00000007-9382-4E5D-83D0-2D9CBA037832}"/>
              </c:ext>
            </c:extLst>
          </c:dPt>
          <c:dPt>
            <c:idx val="4"/>
            <c:invertIfNegative val="0"/>
            <c:bubble3D val="0"/>
            <c:spPr>
              <a:solidFill>
                <a:srgbClr val="FF0066"/>
              </a:solidFill>
            </c:spPr>
            <c:extLst>
              <c:ext xmlns:c16="http://schemas.microsoft.com/office/drawing/2014/chart" uri="{C3380CC4-5D6E-409C-BE32-E72D297353CC}">
                <c16:uniqueId val="{00000009-9382-4E5D-83D0-2D9CBA037832}"/>
              </c:ext>
            </c:extLst>
          </c:dPt>
          <c:dPt>
            <c:idx val="5"/>
            <c:invertIfNegative val="0"/>
            <c:bubble3D val="0"/>
            <c:spPr>
              <a:solidFill>
                <a:srgbClr val="FFFF00"/>
              </a:solidFill>
            </c:spPr>
            <c:extLst>
              <c:ext xmlns:c16="http://schemas.microsoft.com/office/drawing/2014/chart" uri="{C3380CC4-5D6E-409C-BE32-E72D297353CC}">
                <c16:uniqueId val="{0000000B-9382-4E5D-83D0-2D9CBA037832}"/>
              </c:ext>
            </c:extLst>
          </c:dPt>
          <c:dPt>
            <c:idx val="6"/>
            <c:invertIfNegative val="0"/>
            <c:bubble3D val="0"/>
            <c:spPr>
              <a:solidFill>
                <a:schemeClr val="tx2">
                  <a:lumMod val="60000"/>
                  <a:lumOff val="40000"/>
                </a:schemeClr>
              </a:solidFill>
              <a:ln>
                <a:solidFill>
                  <a:schemeClr val="tx2">
                    <a:lumMod val="60000"/>
                    <a:lumOff val="40000"/>
                  </a:schemeClr>
                </a:solidFill>
              </a:ln>
            </c:spPr>
            <c:extLst>
              <c:ext xmlns:c16="http://schemas.microsoft.com/office/drawing/2014/chart" uri="{C3380CC4-5D6E-409C-BE32-E72D297353CC}">
                <c16:uniqueId val="{0000000D-9382-4E5D-83D0-2D9CBA037832}"/>
              </c:ext>
            </c:extLst>
          </c:dPt>
          <c:dLbls>
            <c:dLbl>
              <c:idx val="3"/>
              <c:layout>
                <c:manualLayout>
                  <c:x val="-9.881421305193223E-17"/>
                  <c:y val="-7.1950546746256061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7-9382-4E5D-83D0-2D9CBA037832}"/>
                </c:ext>
              </c:extLst>
            </c:dLbl>
            <c:dLbl>
              <c:idx val="4"/>
              <c:layout>
                <c:manualLayout>
                  <c:x val="-9.881421305193223E-17"/>
                  <c:y val="-5.3962555972355691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9-9382-4E5D-83D0-2D9CBA037832}"/>
                </c:ext>
              </c:extLst>
            </c:dLbl>
            <c:dLbl>
              <c:idx val="6"/>
              <c:layout>
                <c:manualLayout>
                  <c:x val="0"/>
                  <c:y val="-5.3962910059692046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D-9382-4E5D-83D0-2D9CBA037832}"/>
                </c:ext>
              </c:extLst>
            </c:dLbl>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'2019'!$C$243:$I$243</c:f>
              <c:strCache>
                <c:ptCount val="7"/>
                <c:pt idx="0">
                  <c:v>CDU</c:v>
                </c:pt>
                <c:pt idx="1">
                  <c:v>SPD</c:v>
                </c:pt>
                <c:pt idx="2">
                  <c:v>Grüne</c:v>
                </c:pt>
                <c:pt idx="3">
                  <c:v>AFD</c:v>
                </c:pt>
                <c:pt idx="4">
                  <c:v>Die Linke</c:v>
                </c:pt>
                <c:pt idx="5">
                  <c:v>FDP</c:v>
                </c:pt>
                <c:pt idx="6">
                  <c:v>Sonstige</c:v>
                </c:pt>
              </c:strCache>
            </c:strRef>
          </c:cat>
          <c:val>
            <c:numRef>
              <c:f>'2019'!$C$245:$I$245</c:f>
              <c:numCache>
                <c:formatCode>0.00%</c:formatCode>
                <c:ptCount val="7"/>
                <c:pt idx="0">
                  <c:v>-0.2237571048276854</c:v>
                </c:pt>
                <c:pt idx="1">
                  <c:v>-2.7052305921289307E-2</c:v>
                </c:pt>
                <c:pt idx="2">
                  <c:v>0.13677242967119937</c:v>
                </c:pt>
                <c:pt idx="3">
                  <c:v>5.6191092884380178E-2</c:v>
                </c:pt>
                <c:pt idx="4">
                  <c:v>3.9930930282754157E-2</c:v>
                </c:pt>
                <c:pt idx="5">
                  <c:v>2.9642420318008497E-2</c:v>
                </c:pt>
                <c:pt idx="6">
                  <c:v>-1.1727462407367432E-2</c:v>
                </c:pt>
              </c:numCache>
            </c:numRef>
          </c:val>
          <c:extLst>
            <c:ext xmlns:c16="http://schemas.microsoft.com/office/drawing/2014/chart" uri="{C3380CC4-5D6E-409C-BE32-E72D297353CC}">
              <c16:uniqueId val="{0000000E-9382-4E5D-83D0-2D9CBA037832}"/>
            </c:ext>
          </c:extLst>
        </c:ser>
        <c:dLbls>
          <c:showLegendKey val="0"/>
          <c:showVal val="0"/>
          <c:showCatName val="0"/>
          <c:showSerName val="0"/>
          <c:showPercent val="0"/>
          <c:showBubbleSize val="0"/>
        </c:dLbls>
        <c:gapWidth val="150"/>
        <c:axId val="67703936"/>
        <c:axId val="67705472"/>
      </c:barChart>
      <c:catAx>
        <c:axId val="67703936"/>
        <c:scaling>
          <c:orientation val="minMax"/>
        </c:scaling>
        <c:delete val="0"/>
        <c:axPos val="b"/>
        <c:numFmt formatCode="General" sourceLinked="0"/>
        <c:majorTickMark val="out"/>
        <c:minorTickMark val="none"/>
        <c:tickLblPos val="nextTo"/>
        <c:crossAx val="67705472"/>
        <c:crosses val="autoZero"/>
        <c:auto val="1"/>
        <c:lblAlgn val="ctr"/>
        <c:lblOffset val="100"/>
        <c:noMultiLvlLbl val="0"/>
      </c:catAx>
      <c:valAx>
        <c:axId val="67705472"/>
        <c:scaling>
          <c:orientation val="minMax"/>
        </c:scaling>
        <c:delete val="0"/>
        <c:axPos val="l"/>
        <c:majorGridlines/>
        <c:numFmt formatCode="0.00%" sourceLinked="1"/>
        <c:majorTickMark val="out"/>
        <c:minorTickMark val="none"/>
        <c:tickLblPos val="nextTo"/>
        <c:crossAx val="67703936"/>
        <c:crosses val="autoZero"/>
        <c:crossBetween val="between"/>
      </c:valAx>
    </c:plotArea>
    <c:plotVisOnly val="1"/>
    <c:dispBlanksAs val="gap"/>
    <c:showDLblsOverMax val="0"/>
  </c:chart>
  <c:printSettings>
    <c:headerFooter/>
    <c:pageMargins b="0.78740157499999996" l="0.70000000000000007" r="0.70000000000000007" t="0.78740157499999996" header="0.30000000000000004" footer="0.30000000000000004"/>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de-DE" sz="1800" b="1">
                <a:solidFill>
                  <a:sysClr val="windowText" lastClr="000000"/>
                </a:solidFill>
              </a:rPr>
              <a:t>300-Kernstadt</a:t>
            </a:r>
            <a:r>
              <a:rPr lang="de-DE" sz="1800" b="1" baseline="0">
                <a:solidFill>
                  <a:sysClr val="windowText" lastClr="000000"/>
                </a:solidFill>
              </a:rPr>
              <a:t> Entwicklung</a:t>
            </a:r>
            <a:endParaRPr lang="de-DE" sz="1800" b="1">
              <a:solidFill>
                <a:sysClr val="windowText" lastClr="000000"/>
              </a:solidFill>
            </a:endParaRP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de-DE"/>
        </a:p>
      </c:txPr>
    </c:title>
    <c:autoTitleDeleted val="0"/>
    <c:plotArea>
      <c:layout/>
      <c:lineChart>
        <c:grouping val="standard"/>
        <c:varyColors val="0"/>
        <c:ser>
          <c:idx val="0"/>
          <c:order val="0"/>
          <c:tx>
            <c:strRef>
              <c:f>'2019'!$L$27</c:f>
              <c:strCache>
                <c:ptCount val="1"/>
                <c:pt idx="0">
                  <c:v>CDU</c:v>
                </c:pt>
              </c:strCache>
            </c:strRef>
          </c:tx>
          <c:spPr>
            <a:ln w="28575" cap="rnd">
              <a:solidFill>
                <a:sysClr val="windowText" lastClr="000000"/>
              </a:solidFill>
              <a:round/>
            </a:ln>
            <a:effectLst/>
          </c:spPr>
          <c:marker>
            <c:symbol val="none"/>
          </c:marker>
          <c:cat>
            <c:numRef>
              <c:f>'2019'!$K$28:$K$30</c:f>
              <c:numCache>
                <c:formatCode>General</c:formatCode>
                <c:ptCount val="3"/>
                <c:pt idx="0">
                  <c:v>2009</c:v>
                </c:pt>
                <c:pt idx="1">
                  <c:v>2014</c:v>
                </c:pt>
                <c:pt idx="2">
                  <c:v>2019</c:v>
                </c:pt>
              </c:numCache>
            </c:numRef>
          </c:cat>
          <c:val>
            <c:numRef>
              <c:f>'2019'!$L$28:$L$30</c:f>
              <c:numCache>
                <c:formatCode>0.00%</c:formatCode>
                <c:ptCount val="3"/>
                <c:pt idx="0">
                  <c:v>0.5200254291163382</c:v>
                </c:pt>
                <c:pt idx="1">
                  <c:v>0.45054243777919589</c:v>
                </c:pt>
                <c:pt idx="2">
                  <c:v>0.36728395061728397</c:v>
                </c:pt>
              </c:numCache>
            </c:numRef>
          </c:val>
          <c:smooth val="0"/>
          <c:extLst>
            <c:ext xmlns:c16="http://schemas.microsoft.com/office/drawing/2014/chart" uri="{C3380CC4-5D6E-409C-BE32-E72D297353CC}">
              <c16:uniqueId val="{00000000-E212-4AA2-B253-C5F9F85736CF}"/>
            </c:ext>
          </c:extLst>
        </c:ser>
        <c:ser>
          <c:idx val="1"/>
          <c:order val="1"/>
          <c:tx>
            <c:strRef>
              <c:f>'2019'!$M$27</c:f>
              <c:strCache>
                <c:ptCount val="1"/>
                <c:pt idx="0">
                  <c:v>SPD</c:v>
                </c:pt>
              </c:strCache>
            </c:strRef>
          </c:tx>
          <c:spPr>
            <a:ln w="28575" cap="rnd">
              <a:solidFill>
                <a:srgbClr val="FF0000"/>
              </a:solidFill>
              <a:round/>
            </a:ln>
            <a:effectLst/>
          </c:spPr>
          <c:marker>
            <c:symbol val="none"/>
          </c:marker>
          <c:cat>
            <c:numRef>
              <c:f>'2019'!$K$28:$K$30</c:f>
              <c:numCache>
                <c:formatCode>General</c:formatCode>
                <c:ptCount val="3"/>
                <c:pt idx="0">
                  <c:v>2009</c:v>
                </c:pt>
                <c:pt idx="1">
                  <c:v>2014</c:v>
                </c:pt>
                <c:pt idx="2">
                  <c:v>2019</c:v>
                </c:pt>
              </c:numCache>
            </c:numRef>
          </c:cat>
          <c:val>
            <c:numRef>
              <c:f>'2019'!$M$28:$M$30</c:f>
              <c:numCache>
                <c:formatCode>0.00%</c:formatCode>
                <c:ptCount val="3"/>
                <c:pt idx="0">
                  <c:v>0.21805467260012715</c:v>
                </c:pt>
                <c:pt idx="1">
                  <c:v>0.31078493937460117</c:v>
                </c:pt>
                <c:pt idx="2">
                  <c:v>0.19598765432098766</c:v>
                </c:pt>
              </c:numCache>
            </c:numRef>
          </c:val>
          <c:smooth val="0"/>
          <c:extLst>
            <c:ext xmlns:c16="http://schemas.microsoft.com/office/drawing/2014/chart" uri="{C3380CC4-5D6E-409C-BE32-E72D297353CC}">
              <c16:uniqueId val="{00000001-E212-4AA2-B253-C5F9F85736CF}"/>
            </c:ext>
          </c:extLst>
        </c:ser>
        <c:ser>
          <c:idx val="2"/>
          <c:order val="2"/>
          <c:tx>
            <c:strRef>
              <c:f>'2019'!$N$27</c:f>
              <c:strCache>
                <c:ptCount val="1"/>
                <c:pt idx="0">
                  <c:v>Grüne</c:v>
                </c:pt>
              </c:strCache>
            </c:strRef>
          </c:tx>
          <c:spPr>
            <a:ln w="28575" cap="rnd">
              <a:solidFill>
                <a:srgbClr val="00B050"/>
              </a:solidFill>
              <a:round/>
            </a:ln>
            <a:effectLst/>
          </c:spPr>
          <c:marker>
            <c:symbol val="none"/>
          </c:marker>
          <c:cat>
            <c:numRef>
              <c:f>'2019'!$K$28:$K$30</c:f>
              <c:numCache>
                <c:formatCode>General</c:formatCode>
                <c:ptCount val="3"/>
                <c:pt idx="0">
                  <c:v>2009</c:v>
                </c:pt>
                <c:pt idx="1">
                  <c:v>2014</c:v>
                </c:pt>
                <c:pt idx="2">
                  <c:v>2019</c:v>
                </c:pt>
              </c:numCache>
            </c:numRef>
          </c:cat>
          <c:val>
            <c:numRef>
              <c:f>'2019'!$N$28:$N$30</c:f>
              <c:numCache>
                <c:formatCode>0.00%</c:formatCode>
                <c:ptCount val="3"/>
                <c:pt idx="0">
                  <c:v>5.9122695486331853E-2</c:v>
                </c:pt>
                <c:pt idx="1">
                  <c:v>5.9349074664964904E-2</c:v>
                </c:pt>
                <c:pt idx="2">
                  <c:v>0.14917695473251028</c:v>
                </c:pt>
              </c:numCache>
            </c:numRef>
          </c:val>
          <c:smooth val="0"/>
          <c:extLst>
            <c:ext xmlns:c16="http://schemas.microsoft.com/office/drawing/2014/chart" uri="{C3380CC4-5D6E-409C-BE32-E72D297353CC}">
              <c16:uniqueId val="{00000002-E212-4AA2-B253-C5F9F85736CF}"/>
            </c:ext>
          </c:extLst>
        </c:ser>
        <c:ser>
          <c:idx val="3"/>
          <c:order val="3"/>
          <c:tx>
            <c:strRef>
              <c:f>'2019'!$O$27</c:f>
              <c:strCache>
                <c:ptCount val="1"/>
                <c:pt idx="0">
                  <c:v>AFD</c:v>
                </c:pt>
              </c:strCache>
            </c:strRef>
          </c:tx>
          <c:spPr>
            <a:ln w="28575" cap="rnd">
              <a:solidFill>
                <a:srgbClr val="0070C0"/>
              </a:solidFill>
              <a:round/>
            </a:ln>
            <a:effectLst/>
          </c:spPr>
          <c:marker>
            <c:symbol val="none"/>
          </c:marker>
          <c:cat>
            <c:numRef>
              <c:f>'2019'!$K$28:$K$30</c:f>
              <c:numCache>
                <c:formatCode>General</c:formatCode>
                <c:ptCount val="3"/>
                <c:pt idx="0">
                  <c:v>2009</c:v>
                </c:pt>
                <c:pt idx="1">
                  <c:v>2014</c:v>
                </c:pt>
                <c:pt idx="2">
                  <c:v>2019</c:v>
                </c:pt>
              </c:numCache>
            </c:numRef>
          </c:cat>
          <c:val>
            <c:numRef>
              <c:f>'2019'!$O$28:$O$30</c:f>
              <c:numCache>
                <c:formatCode>0.00%</c:formatCode>
                <c:ptCount val="3"/>
                <c:pt idx="1">
                  <c:v>3.7013401403956606E-2</c:v>
                </c:pt>
                <c:pt idx="2">
                  <c:v>9.7222222222222224E-2</c:v>
                </c:pt>
              </c:numCache>
            </c:numRef>
          </c:val>
          <c:smooth val="0"/>
          <c:extLst>
            <c:ext xmlns:c16="http://schemas.microsoft.com/office/drawing/2014/chart" uri="{C3380CC4-5D6E-409C-BE32-E72D297353CC}">
              <c16:uniqueId val="{00000003-E212-4AA2-B253-C5F9F85736CF}"/>
            </c:ext>
          </c:extLst>
        </c:ser>
        <c:ser>
          <c:idx val="4"/>
          <c:order val="4"/>
          <c:tx>
            <c:strRef>
              <c:f>'2019'!$P$27</c:f>
              <c:strCache>
                <c:ptCount val="1"/>
                <c:pt idx="0">
                  <c:v>Die Linke</c:v>
                </c:pt>
              </c:strCache>
            </c:strRef>
          </c:tx>
          <c:spPr>
            <a:ln w="28575" cap="rnd">
              <a:solidFill>
                <a:srgbClr val="C00000"/>
              </a:solidFill>
              <a:round/>
            </a:ln>
            <a:effectLst/>
          </c:spPr>
          <c:marker>
            <c:symbol val="none"/>
          </c:marker>
          <c:cat>
            <c:numRef>
              <c:f>'2019'!$K$28:$K$30</c:f>
              <c:numCache>
                <c:formatCode>General</c:formatCode>
                <c:ptCount val="3"/>
                <c:pt idx="0">
                  <c:v>2009</c:v>
                </c:pt>
                <c:pt idx="1">
                  <c:v>2014</c:v>
                </c:pt>
                <c:pt idx="2">
                  <c:v>2019</c:v>
                </c:pt>
              </c:numCache>
            </c:numRef>
          </c:cat>
          <c:val>
            <c:numRef>
              <c:f>'2019'!$P$28:$P$30</c:f>
              <c:numCache>
                <c:formatCode>0.00%</c:formatCode>
                <c:ptCount val="3"/>
                <c:pt idx="0">
                  <c:v>3.4965034965034968E-2</c:v>
                </c:pt>
                <c:pt idx="1">
                  <c:v>3.318442884492661E-2</c:v>
                </c:pt>
                <c:pt idx="2">
                  <c:v>4.9382716049382713E-2</c:v>
                </c:pt>
              </c:numCache>
            </c:numRef>
          </c:val>
          <c:smooth val="0"/>
          <c:extLst>
            <c:ext xmlns:c16="http://schemas.microsoft.com/office/drawing/2014/chart" uri="{C3380CC4-5D6E-409C-BE32-E72D297353CC}">
              <c16:uniqueId val="{00000004-E212-4AA2-B253-C5F9F85736CF}"/>
            </c:ext>
          </c:extLst>
        </c:ser>
        <c:ser>
          <c:idx val="5"/>
          <c:order val="5"/>
          <c:tx>
            <c:strRef>
              <c:f>'2019'!$Q$27</c:f>
              <c:strCache>
                <c:ptCount val="1"/>
                <c:pt idx="0">
                  <c:v>FDP</c:v>
                </c:pt>
              </c:strCache>
            </c:strRef>
          </c:tx>
          <c:spPr>
            <a:ln w="28575" cap="rnd">
              <a:solidFill>
                <a:srgbClr val="FFFF00"/>
              </a:solidFill>
              <a:round/>
            </a:ln>
            <a:effectLst/>
          </c:spPr>
          <c:marker>
            <c:symbol val="none"/>
          </c:marker>
          <c:cat>
            <c:numRef>
              <c:f>'2019'!$K$28:$K$30</c:f>
              <c:numCache>
                <c:formatCode>General</c:formatCode>
                <c:ptCount val="3"/>
                <c:pt idx="0">
                  <c:v>2009</c:v>
                </c:pt>
                <c:pt idx="1">
                  <c:v>2014</c:v>
                </c:pt>
                <c:pt idx="2">
                  <c:v>2019</c:v>
                </c:pt>
              </c:numCache>
            </c:numRef>
          </c:cat>
          <c:val>
            <c:numRef>
              <c:f>'2019'!$Q$28:$Q$30</c:f>
              <c:numCache>
                <c:formatCode>0.00%</c:formatCode>
                <c:ptCount val="3"/>
                <c:pt idx="0">
                  <c:v>0.12523839796567068</c:v>
                </c:pt>
                <c:pt idx="1">
                  <c:v>5.9349074664964904E-2</c:v>
                </c:pt>
                <c:pt idx="2">
                  <c:v>6.3786008230452676E-2</c:v>
                </c:pt>
              </c:numCache>
            </c:numRef>
          </c:val>
          <c:smooth val="0"/>
          <c:extLst>
            <c:ext xmlns:c16="http://schemas.microsoft.com/office/drawing/2014/chart" uri="{C3380CC4-5D6E-409C-BE32-E72D297353CC}">
              <c16:uniqueId val="{00000005-E212-4AA2-B253-C5F9F85736CF}"/>
            </c:ext>
          </c:extLst>
        </c:ser>
        <c:ser>
          <c:idx val="6"/>
          <c:order val="6"/>
          <c:tx>
            <c:strRef>
              <c:f>'2019'!$R$27</c:f>
              <c:strCache>
                <c:ptCount val="1"/>
                <c:pt idx="0">
                  <c:v>Sonstige</c:v>
                </c:pt>
              </c:strCache>
            </c:strRef>
          </c:tx>
          <c:spPr>
            <a:ln w="28575" cap="rnd">
              <a:solidFill>
                <a:schemeClr val="accent1">
                  <a:lumMod val="60000"/>
                  <a:lumOff val="40000"/>
                </a:schemeClr>
              </a:solidFill>
              <a:round/>
            </a:ln>
            <a:effectLst/>
          </c:spPr>
          <c:marker>
            <c:symbol val="none"/>
          </c:marker>
          <c:cat>
            <c:numRef>
              <c:f>'2019'!$K$28:$K$30</c:f>
              <c:numCache>
                <c:formatCode>General</c:formatCode>
                <c:ptCount val="3"/>
                <c:pt idx="0">
                  <c:v>2009</c:v>
                </c:pt>
                <c:pt idx="1">
                  <c:v>2014</c:v>
                </c:pt>
                <c:pt idx="2">
                  <c:v>2019</c:v>
                </c:pt>
              </c:numCache>
            </c:numRef>
          </c:cat>
          <c:val>
            <c:numRef>
              <c:f>'2019'!$R$28:$R$30</c:f>
              <c:numCache>
                <c:formatCode>0.00%</c:formatCode>
                <c:ptCount val="3"/>
                <c:pt idx="0">
                  <c:v>4.2593769866497141E-2</c:v>
                </c:pt>
                <c:pt idx="1">
                  <c:v>4.9776643267389918E-2</c:v>
                </c:pt>
                <c:pt idx="2">
                  <c:v>7.716049382716049E-2</c:v>
                </c:pt>
              </c:numCache>
            </c:numRef>
          </c:val>
          <c:smooth val="0"/>
          <c:extLst>
            <c:ext xmlns:c16="http://schemas.microsoft.com/office/drawing/2014/chart" uri="{C3380CC4-5D6E-409C-BE32-E72D297353CC}">
              <c16:uniqueId val="{00000006-E212-4AA2-B253-C5F9F85736CF}"/>
            </c:ext>
          </c:extLst>
        </c:ser>
        <c:dLbls>
          <c:showLegendKey val="0"/>
          <c:showVal val="0"/>
          <c:showCatName val="0"/>
          <c:showSerName val="0"/>
          <c:showPercent val="0"/>
          <c:showBubbleSize val="0"/>
        </c:dLbls>
        <c:smooth val="0"/>
        <c:axId val="260585656"/>
        <c:axId val="260585328"/>
      </c:lineChart>
      <c:catAx>
        <c:axId val="26058565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crossAx val="260585328"/>
        <c:crosses val="autoZero"/>
        <c:auto val="1"/>
        <c:lblAlgn val="ctr"/>
        <c:lblOffset val="100"/>
        <c:noMultiLvlLbl val="0"/>
      </c:catAx>
      <c:valAx>
        <c:axId val="260585328"/>
        <c:scaling>
          <c:orientation val="minMax"/>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crossAx val="260585656"/>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ysClr val="windowText" lastClr="000000"/>
      </a:solidFill>
      <a:round/>
    </a:ln>
    <a:effectLst/>
  </c:spPr>
  <c:txPr>
    <a:bodyPr/>
    <a:lstStyle/>
    <a:p>
      <a:pPr>
        <a:defRPr/>
      </a:pPr>
      <a:endParaRPr lang="de-DE"/>
    </a:p>
  </c:txPr>
  <c:printSettings>
    <c:headerFooter/>
    <c:pageMargins b="0.78740157499999996" l="0.7" r="0.7" t="0.78740157499999996" header="0.3" footer="0.3"/>
    <c:pageSetup/>
  </c:printSettings>
</c:chartSpace>
</file>

<file path=xl/charts/chart3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de-DE" sz="1800" b="1">
                <a:solidFill>
                  <a:sysClr val="windowText" lastClr="000000"/>
                </a:solidFill>
              </a:rPr>
              <a:t>012-Tietelsen </a:t>
            </a:r>
            <a:r>
              <a:rPr lang="de-DE" sz="1800" b="1" baseline="0">
                <a:solidFill>
                  <a:sysClr val="windowText" lastClr="000000"/>
                </a:solidFill>
              </a:rPr>
              <a:t>Entwicklung</a:t>
            </a:r>
            <a:endParaRPr lang="de-DE" sz="1800" b="1">
              <a:solidFill>
                <a:sysClr val="windowText" lastClr="000000"/>
              </a:solidFill>
            </a:endParaRP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de-DE"/>
        </a:p>
      </c:txPr>
    </c:title>
    <c:autoTitleDeleted val="0"/>
    <c:plotArea>
      <c:layout/>
      <c:lineChart>
        <c:grouping val="standard"/>
        <c:varyColors val="0"/>
        <c:ser>
          <c:idx val="0"/>
          <c:order val="0"/>
          <c:tx>
            <c:strRef>
              <c:f>'2019'!$L$243</c:f>
              <c:strCache>
                <c:ptCount val="1"/>
                <c:pt idx="0">
                  <c:v>CDU</c:v>
                </c:pt>
              </c:strCache>
            </c:strRef>
          </c:tx>
          <c:spPr>
            <a:ln w="28575" cap="rnd">
              <a:solidFill>
                <a:sysClr val="windowText" lastClr="000000"/>
              </a:solidFill>
              <a:round/>
            </a:ln>
            <a:effectLst/>
          </c:spPr>
          <c:marker>
            <c:symbol val="none"/>
          </c:marker>
          <c:cat>
            <c:numRef>
              <c:f>'2019'!$K$244:$K$246</c:f>
              <c:numCache>
                <c:formatCode>General</c:formatCode>
                <c:ptCount val="3"/>
                <c:pt idx="0">
                  <c:v>2009</c:v>
                </c:pt>
                <c:pt idx="1">
                  <c:v>2014</c:v>
                </c:pt>
                <c:pt idx="2">
                  <c:v>2019</c:v>
                </c:pt>
              </c:numCache>
            </c:numRef>
          </c:cat>
          <c:val>
            <c:numRef>
              <c:f>'2019'!$L$244:$L$246</c:f>
              <c:numCache>
                <c:formatCode>0.00%</c:formatCode>
                <c:ptCount val="3"/>
                <c:pt idx="0">
                  <c:v>0.68907563025210083</c:v>
                </c:pt>
                <c:pt idx="1">
                  <c:v>0.75221238938053092</c:v>
                </c:pt>
                <c:pt idx="2">
                  <c:v>0.52845528455284552</c:v>
                </c:pt>
              </c:numCache>
            </c:numRef>
          </c:val>
          <c:smooth val="0"/>
          <c:extLst>
            <c:ext xmlns:c16="http://schemas.microsoft.com/office/drawing/2014/chart" uri="{C3380CC4-5D6E-409C-BE32-E72D297353CC}">
              <c16:uniqueId val="{00000000-0EA5-444D-9E73-EEBD8F0686B9}"/>
            </c:ext>
          </c:extLst>
        </c:ser>
        <c:ser>
          <c:idx val="1"/>
          <c:order val="1"/>
          <c:tx>
            <c:strRef>
              <c:f>'2019'!$M$243</c:f>
              <c:strCache>
                <c:ptCount val="1"/>
                <c:pt idx="0">
                  <c:v>SPD</c:v>
                </c:pt>
              </c:strCache>
            </c:strRef>
          </c:tx>
          <c:spPr>
            <a:ln w="28575" cap="rnd">
              <a:solidFill>
                <a:srgbClr val="FF0000"/>
              </a:solidFill>
              <a:round/>
            </a:ln>
            <a:effectLst/>
          </c:spPr>
          <c:marker>
            <c:symbol val="none"/>
          </c:marker>
          <c:cat>
            <c:numRef>
              <c:f>'2019'!$K$244:$K$246</c:f>
              <c:numCache>
                <c:formatCode>General</c:formatCode>
                <c:ptCount val="3"/>
                <c:pt idx="0">
                  <c:v>2009</c:v>
                </c:pt>
                <c:pt idx="1">
                  <c:v>2014</c:v>
                </c:pt>
                <c:pt idx="2">
                  <c:v>2019</c:v>
                </c:pt>
              </c:numCache>
            </c:numRef>
          </c:cat>
          <c:val>
            <c:numRef>
              <c:f>'2019'!$M$244:$M$246</c:f>
              <c:numCache>
                <c:formatCode>0.00%</c:formatCode>
                <c:ptCount val="3"/>
                <c:pt idx="0">
                  <c:v>0.14285714285714285</c:v>
                </c:pt>
                <c:pt idx="1">
                  <c:v>0.13274336283185842</c:v>
                </c:pt>
                <c:pt idx="2">
                  <c:v>0.10569105691056911</c:v>
                </c:pt>
              </c:numCache>
            </c:numRef>
          </c:val>
          <c:smooth val="0"/>
          <c:extLst>
            <c:ext xmlns:c16="http://schemas.microsoft.com/office/drawing/2014/chart" uri="{C3380CC4-5D6E-409C-BE32-E72D297353CC}">
              <c16:uniqueId val="{00000001-0EA5-444D-9E73-EEBD8F0686B9}"/>
            </c:ext>
          </c:extLst>
        </c:ser>
        <c:ser>
          <c:idx val="2"/>
          <c:order val="2"/>
          <c:tx>
            <c:strRef>
              <c:f>'2019'!$N$243</c:f>
              <c:strCache>
                <c:ptCount val="1"/>
                <c:pt idx="0">
                  <c:v>Grüne</c:v>
                </c:pt>
              </c:strCache>
            </c:strRef>
          </c:tx>
          <c:spPr>
            <a:ln w="28575" cap="rnd">
              <a:solidFill>
                <a:srgbClr val="00B050"/>
              </a:solidFill>
              <a:round/>
            </a:ln>
            <a:effectLst/>
          </c:spPr>
          <c:marker>
            <c:symbol val="none"/>
          </c:marker>
          <c:cat>
            <c:numRef>
              <c:f>'2019'!$K$244:$K$246</c:f>
              <c:numCache>
                <c:formatCode>General</c:formatCode>
                <c:ptCount val="3"/>
                <c:pt idx="0">
                  <c:v>2009</c:v>
                </c:pt>
                <c:pt idx="1">
                  <c:v>2014</c:v>
                </c:pt>
                <c:pt idx="2">
                  <c:v>2019</c:v>
                </c:pt>
              </c:numCache>
            </c:numRef>
          </c:cat>
          <c:val>
            <c:numRef>
              <c:f>'2019'!$N$244:$N$246</c:f>
              <c:numCache>
                <c:formatCode>0.00%</c:formatCode>
                <c:ptCount val="3"/>
                <c:pt idx="0">
                  <c:v>2.5210084033613446E-2</c:v>
                </c:pt>
                <c:pt idx="1">
                  <c:v>1.7699115044247787E-2</c:v>
                </c:pt>
                <c:pt idx="2">
                  <c:v>0.15447154471544716</c:v>
                </c:pt>
              </c:numCache>
            </c:numRef>
          </c:val>
          <c:smooth val="0"/>
          <c:extLst>
            <c:ext xmlns:c16="http://schemas.microsoft.com/office/drawing/2014/chart" uri="{C3380CC4-5D6E-409C-BE32-E72D297353CC}">
              <c16:uniqueId val="{00000002-0EA5-444D-9E73-EEBD8F0686B9}"/>
            </c:ext>
          </c:extLst>
        </c:ser>
        <c:ser>
          <c:idx val="3"/>
          <c:order val="3"/>
          <c:tx>
            <c:strRef>
              <c:f>'2019'!$O$243</c:f>
              <c:strCache>
                <c:ptCount val="1"/>
                <c:pt idx="0">
                  <c:v>AFD</c:v>
                </c:pt>
              </c:strCache>
            </c:strRef>
          </c:tx>
          <c:spPr>
            <a:ln w="28575" cap="rnd">
              <a:solidFill>
                <a:srgbClr val="0070C0"/>
              </a:solidFill>
              <a:round/>
            </a:ln>
            <a:effectLst/>
          </c:spPr>
          <c:marker>
            <c:symbol val="none"/>
          </c:marker>
          <c:cat>
            <c:numRef>
              <c:f>'2019'!$K$244:$K$246</c:f>
              <c:numCache>
                <c:formatCode>General</c:formatCode>
                <c:ptCount val="3"/>
                <c:pt idx="0">
                  <c:v>2009</c:v>
                </c:pt>
                <c:pt idx="1">
                  <c:v>2014</c:v>
                </c:pt>
                <c:pt idx="2">
                  <c:v>2019</c:v>
                </c:pt>
              </c:numCache>
            </c:numRef>
          </c:cat>
          <c:val>
            <c:numRef>
              <c:f>'2019'!$O$244:$O$246</c:f>
              <c:numCache>
                <c:formatCode>0.00%</c:formatCode>
                <c:ptCount val="3"/>
                <c:pt idx="1">
                  <c:v>8.8495575221238937E-3</c:v>
                </c:pt>
                <c:pt idx="2">
                  <c:v>6.5040650406504072E-2</c:v>
                </c:pt>
              </c:numCache>
            </c:numRef>
          </c:val>
          <c:smooth val="0"/>
          <c:extLst>
            <c:ext xmlns:c16="http://schemas.microsoft.com/office/drawing/2014/chart" uri="{C3380CC4-5D6E-409C-BE32-E72D297353CC}">
              <c16:uniqueId val="{00000003-0EA5-444D-9E73-EEBD8F0686B9}"/>
            </c:ext>
          </c:extLst>
        </c:ser>
        <c:ser>
          <c:idx val="4"/>
          <c:order val="4"/>
          <c:tx>
            <c:strRef>
              <c:f>'2019'!$P$243</c:f>
              <c:strCache>
                <c:ptCount val="1"/>
                <c:pt idx="0">
                  <c:v>Die Linke</c:v>
                </c:pt>
              </c:strCache>
            </c:strRef>
          </c:tx>
          <c:spPr>
            <a:ln w="28575" cap="rnd">
              <a:solidFill>
                <a:srgbClr val="C00000"/>
              </a:solidFill>
              <a:round/>
            </a:ln>
            <a:effectLst/>
          </c:spPr>
          <c:marker>
            <c:symbol val="none"/>
          </c:marker>
          <c:cat>
            <c:numRef>
              <c:f>'2019'!$K$244:$K$246</c:f>
              <c:numCache>
                <c:formatCode>General</c:formatCode>
                <c:ptCount val="3"/>
                <c:pt idx="0">
                  <c:v>2009</c:v>
                </c:pt>
                <c:pt idx="1">
                  <c:v>2014</c:v>
                </c:pt>
                <c:pt idx="2">
                  <c:v>2019</c:v>
                </c:pt>
              </c:numCache>
            </c:numRef>
          </c:cat>
          <c:val>
            <c:numRef>
              <c:f>'2019'!$P$244:$P$246</c:f>
              <c:numCache>
                <c:formatCode>0.00%</c:formatCode>
                <c:ptCount val="3"/>
                <c:pt idx="0">
                  <c:v>3.3613445378151259E-2</c:v>
                </c:pt>
                <c:pt idx="1">
                  <c:v>8.8495575221238937E-3</c:v>
                </c:pt>
                <c:pt idx="2">
                  <c:v>4.878048780487805E-2</c:v>
                </c:pt>
              </c:numCache>
            </c:numRef>
          </c:val>
          <c:smooth val="0"/>
          <c:extLst>
            <c:ext xmlns:c16="http://schemas.microsoft.com/office/drawing/2014/chart" uri="{C3380CC4-5D6E-409C-BE32-E72D297353CC}">
              <c16:uniqueId val="{00000004-0EA5-444D-9E73-EEBD8F0686B9}"/>
            </c:ext>
          </c:extLst>
        </c:ser>
        <c:ser>
          <c:idx val="5"/>
          <c:order val="5"/>
          <c:tx>
            <c:strRef>
              <c:f>'2019'!$Q$243</c:f>
              <c:strCache>
                <c:ptCount val="1"/>
                <c:pt idx="0">
                  <c:v>FDP</c:v>
                </c:pt>
              </c:strCache>
            </c:strRef>
          </c:tx>
          <c:spPr>
            <a:ln w="28575" cap="rnd">
              <a:solidFill>
                <a:srgbClr val="FFFF00"/>
              </a:solidFill>
              <a:round/>
            </a:ln>
            <a:effectLst/>
          </c:spPr>
          <c:marker>
            <c:symbol val="none"/>
          </c:marker>
          <c:cat>
            <c:numRef>
              <c:f>'2019'!$K$244:$K$246</c:f>
              <c:numCache>
                <c:formatCode>General</c:formatCode>
                <c:ptCount val="3"/>
                <c:pt idx="0">
                  <c:v>2009</c:v>
                </c:pt>
                <c:pt idx="1">
                  <c:v>2014</c:v>
                </c:pt>
                <c:pt idx="2">
                  <c:v>2019</c:v>
                </c:pt>
              </c:numCache>
            </c:numRef>
          </c:cat>
          <c:val>
            <c:numRef>
              <c:f>'2019'!$Q$244:$Q$246</c:f>
              <c:numCache>
                <c:formatCode>0.00%</c:formatCode>
                <c:ptCount val="3"/>
                <c:pt idx="0">
                  <c:v>8.4033613445378158E-2</c:v>
                </c:pt>
                <c:pt idx="1">
                  <c:v>3.5398230088495575E-2</c:v>
                </c:pt>
                <c:pt idx="2">
                  <c:v>6.5040650406504072E-2</c:v>
                </c:pt>
              </c:numCache>
            </c:numRef>
          </c:val>
          <c:smooth val="0"/>
          <c:extLst>
            <c:ext xmlns:c16="http://schemas.microsoft.com/office/drawing/2014/chart" uri="{C3380CC4-5D6E-409C-BE32-E72D297353CC}">
              <c16:uniqueId val="{00000005-0EA5-444D-9E73-EEBD8F0686B9}"/>
            </c:ext>
          </c:extLst>
        </c:ser>
        <c:ser>
          <c:idx val="6"/>
          <c:order val="6"/>
          <c:tx>
            <c:strRef>
              <c:f>'2019'!$R$243</c:f>
              <c:strCache>
                <c:ptCount val="1"/>
                <c:pt idx="0">
                  <c:v>Sonstige</c:v>
                </c:pt>
              </c:strCache>
            </c:strRef>
          </c:tx>
          <c:spPr>
            <a:ln w="28575" cap="rnd">
              <a:solidFill>
                <a:schemeClr val="accent1">
                  <a:lumMod val="60000"/>
                  <a:lumOff val="40000"/>
                </a:schemeClr>
              </a:solidFill>
              <a:round/>
            </a:ln>
            <a:effectLst/>
          </c:spPr>
          <c:marker>
            <c:symbol val="none"/>
          </c:marker>
          <c:cat>
            <c:numRef>
              <c:f>'2019'!$K$244:$K$246</c:f>
              <c:numCache>
                <c:formatCode>General</c:formatCode>
                <c:ptCount val="3"/>
                <c:pt idx="0">
                  <c:v>2009</c:v>
                </c:pt>
                <c:pt idx="1">
                  <c:v>2014</c:v>
                </c:pt>
                <c:pt idx="2">
                  <c:v>2019</c:v>
                </c:pt>
              </c:numCache>
            </c:numRef>
          </c:cat>
          <c:val>
            <c:numRef>
              <c:f>'2019'!$R$244:$R$246</c:f>
              <c:numCache>
                <c:formatCode>0.00%</c:formatCode>
                <c:ptCount val="3"/>
                <c:pt idx="0">
                  <c:v>2.5210084033613446E-2</c:v>
                </c:pt>
                <c:pt idx="1">
                  <c:v>4.4247787610619468E-2</c:v>
                </c:pt>
                <c:pt idx="2">
                  <c:v>3.2520325203252036E-2</c:v>
                </c:pt>
              </c:numCache>
            </c:numRef>
          </c:val>
          <c:smooth val="0"/>
          <c:extLst>
            <c:ext xmlns:c16="http://schemas.microsoft.com/office/drawing/2014/chart" uri="{C3380CC4-5D6E-409C-BE32-E72D297353CC}">
              <c16:uniqueId val="{00000006-0EA5-444D-9E73-EEBD8F0686B9}"/>
            </c:ext>
          </c:extLst>
        </c:ser>
        <c:dLbls>
          <c:showLegendKey val="0"/>
          <c:showVal val="0"/>
          <c:showCatName val="0"/>
          <c:showSerName val="0"/>
          <c:showPercent val="0"/>
          <c:showBubbleSize val="0"/>
        </c:dLbls>
        <c:smooth val="0"/>
        <c:axId val="260585656"/>
        <c:axId val="260585328"/>
      </c:lineChart>
      <c:catAx>
        <c:axId val="26058565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crossAx val="260585328"/>
        <c:crosses val="autoZero"/>
        <c:auto val="1"/>
        <c:lblAlgn val="ctr"/>
        <c:lblOffset val="100"/>
        <c:noMultiLvlLbl val="0"/>
      </c:catAx>
      <c:valAx>
        <c:axId val="260585328"/>
        <c:scaling>
          <c:orientation val="minMax"/>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crossAx val="260585656"/>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ysClr val="windowText" lastClr="000000"/>
      </a:solidFill>
      <a:round/>
    </a:ln>
    <a:effectLst/>
  </c:spPr>
  <c:txPr>
    <a:bodyPr/>
    <a:lstStyle/>
    <a:p>
      <a:pPr>
        <a:defRPr/>
      </a:pPr>
      <a:endParaRPr lang="de-DE"/>
    </a:p>
  </c:txPr>
  <c:printSettings>
    <c:headerFooter/>
    <c:pageMargins b="0.78740157499999996" l="0.7" r="0.7" t="0.78740157499999996" header="0.3" footer="0.3"/>
    <c:pageSetup/>
  </c:printSettings>
</c:chartSpace>
</file>

<file path=xl/charts/chart3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de-DE"/>
              <a:t>013-Wehrden </a:t>
            </a:r>
            <a:r>
              <a:rPr lang="de-DE" baseline="0"/>
              <a:t>Prozentual</a:t>
            </a:r>
            <a:endParaRPr lang="de-DE"/>
          </a:p>
        </c:rich>
      </c:tx>
      <c:overlay val="0"/>
    </c:title>
    <c:autoTitleDeleted val="0"/>
    <c:view3D>
      <c:rotX val="30"/>
      <c:rotY val="0"/>
      <c:rAngAx val="0"/>
    </c:view3D>
    <c:floor>
      <c:thickness val="0"/>
    </c:floor>
    <c:sideWall>
      <c:thickness val="0"/>
    </c:sideWall>
    <c:backWall>
      <c:thickness val="0"/>
    </c:backWall>
    <c:plotArea>
      <c:layout/>
      <c:pie3DChart>
        <c:varyColors val="1"/>
        <c:ser>
          <c:idx val="0"/>
          <c:order val="0"/>
          <c:tx>
            <c:strRef>
              <c:f>'2019'!$A$268:$B$268</c:f>
              <c:strCache>
                <c:ptCount val="2"/>
                <c:pt idx="0">
                  <c:v>013-Wehrden Prozentual</c:v>
                </c:pt>
              </c:strCache>
            </c:strRef>
          </c:tx>
          <c:dPt>
            <c:idx val="0"/>
            <c:bubble3D val="0"/>
            <c:spPr>
              <a:solidFill>
                <a:schemeClr val="tx1"/>
              </a:solidFill>
              <a:ln>
                <a:solidFill>
                  <a:schemeClr val="bg1">
                    <a:lumMod val="50000"/>
                  </a:schemeClr>
                </a:solidFill>
              </a:ln>
            </c:spPr>
            <c:extLst>
              <c:ext xmlns:c16="http://schemas.microsoft.com/office/drawing/2014/chart" uri="{C3380CC4-5D6E-409C-BE32-E72D297353CC}">
                <c16:uniqueId val="{00000001-A52E-4050-BAFB-60846B47A03C}"/>
              </c:ext>
            </c:extLst>
          </c:dPt>
          <c:dPt>
            <c:idx val="1"/>
            <c:bubble3D val="0"/>
            <c:spPr>
              <a:solidFill>
                <a:srgbClr val="FF0000"/>
              </a:solidFill>
            </c:spPr>
            <c:extLst>
              <c:ext xmlns:c16="http://schemas.microsoft.com/office/drawing/2014/chart" uri="{C3380CC4-5D6E-409C-BE32-E72D297353CC}">
                <c16:uniqueId val="{00000003-A52E-4050-BAFB-60846B47A03C}"/>
              </c:ext>
            </c:extLst>
          </c:dPt>
          <c:dPt>
            <c:idx val="2"/>
            <c:bubble3D val="0"/>
            <c:spPr>
              <a:solidFill>
                <a:srgbClr val="00B050"/>
              </a:solidFill>
            </c:spPr>
            <c:extLst>
              <c:ext xmlns:c16="http://schemas.microsoft.com/office/drawing/2014/chart" uri="{C3380CC4-5D6E-409C-BE32-E72D297353CC}">
                <c16:uniqueId val="{00000005-A52E-4050-BAFB-60846B47A03C}"/>
              </c:ext>
            </c:extLst>
          </c:dPt>
          <c:dPt>
            <c:idx val="3"/>
            <c:bubble3D val="0"/>
            <c:spPr>
              <a:solidFill>
                <a:srgbClr val="0070C0"/>
              </a:solidFill>
            </c:spPr>
            <c:extLst>
              <c:ext xmlns:c16="http://schemas.microsoft.com/office/drawing/2014/chart" uri="{C3380CC4-5D6E-409C-BE32-E72D297353CC}">
                <c16:uniqueId val="{00000007-A52E-4050-BAFB-60846B47A03C}"/>
              </c:ext>
            </c:extLst>
          </c:dPt>
          <c:dPt>
            <c:idx val="4"/>
            <c:bubble3D val="0"/>
            <c:spPr>
              <a:solidFill>
                <a:srgbClr val="FF0066"/>
              </a:solidFill>
            </c:spPr>
            <c:extLst>
              <c:ext xmlns:c16="http://schemas.microsoft.com/office/drawing/2014/chart" uri="{C3380CC4-5D6E-409C-BE32-E72D297353CC}">
                <c16:uniqueId val="{00000009-A52E-4050-BAFB-60846B47A03C}"/>
              </c:ext>
            </c:extLst>
          </c:dPt>
          <c:dPt>
            <c:idx val="5"/>
            <c:bubble3D val="0"/>
            <c:spPr>
              <a:solidFill>
                <a:srgbClr val="FFFF00"/>
              </a:solidFill>
            </c:spPr>
            <c:extLst>
              <c:ext xmlns:c16="http://schemas.microsoft.com/office/drawing/2014/chart" uri="{C3380CC4-5D6E-409C-BE32-E72D297353CC}">
                <c16:uniqueId val="{0000000B-A52E-4050-BAFB-60846B47A03C}"/>
              </c:ext>
            </c:extLst>
          </c:dPt>
          <c:dLbls>
            <c:dLbl>
              <c:idx val="0"/>
              <c:spPr/>
              <c:txPr>
                <a:bodyPr/>
                <a:lstStyle/>
                <a:p>
                  <a:pPr>
                    <a:defRPr>
                      <a:solidFill>
                        <a:schemeClr val="bg1"/>
                      </a:solidFill>
                    </a:defRPr>
                  </a:pPr>
                  <a:endParaRPr lang="de-DE"/>
                </a:p>
              </c:txPr>
              <c:showLegendKey val="0"/>
              <c:showVal val="1"/>
              <c:showCatName val="0"/>
              <c:showSerName val="0"/>
              <c:showPercent val="0"/>
              <c:showBubbleSize val="0"/>
              <c:extLst>
                <c:ext xmlns:c16="http://schemas.microsoft.com/office/drawing/2014/chart" uri="{C3380CC4-5D6E-409C-BE32-E72D297353CC}">
                  <c16:uniqueId val="{00000001-A52E-4050-BAFB-60846B47A03C}"/>
                </c:ext>
              </c:extLst>
            </c:dLbl>
            <c:spPr>
              <a:noFill/>
              <a:ln>
                <a:noFill/>
              </a:ln>
              <a:effectLst/>
            </c:spPr>
            <c:showLegendKey val="0"/>
            <c:showVal val="1"/>
            <c:showCatName val="0"/>
            <c:showSerName val="0"/>
            <c:showPercent val="0"/>
            <c:showBubbleSize val="0"/>
            <c:showLeaderLines val="1"/>
            <c:extLst>
              <c:ext xmlns:c15="http://schemas.microsoft.com/office/drawing/2012/chart" uri="{CE6537A1-D6FC-4f65-9D91-7224C49458BB}"/>
            </c:extLst>
          </c:dLbls>
          <c:cat>
            <c:strRef>
              <c:f>'2019'!$C$267:$I$267</c:f>
              <c:strCache>
                <c:ptCount val="7"/>
                <c:pt idx="0">
                  <c:v>CDU</c:v>
                </c:pt>
                <c:pt idx="1">
                  <c:v>SPD</c:v>
                </c:pt>
                <c:pt idx="2">
                  <c:v>Grüne</c:v>
                </c:pt>
                <c:pt idx="3">
                  <c:v>AFD</c:v>
                </c:pt>
                <c:pt idx="4">
                  <c:v>Die Linke</c:v>
                </c:pt>
                <c:pt idx="5">
                  <c:v>FDP</c:v>
                </c:pt>
                <c:pt idx="6">
                  <c:v>Sonstige</c:v>
                </c:pt>
              </c:strCache>
            </c:strRef>
          </c:cat>
          <c:val>
            <c:numRef>
              <c:f>'2019'!$C$268:$I$268</c:f>
              <c:numCache>
                <c:formatCode>0.00%</c:formatCode>
                <c:ptCount val="7"/>
                <c:pt idx="0">
                  <c:v>0.45370370370370372</c:v>
                </c:pt>
                <c:pt idx="1">
                  <c:v>0.12962962962962962</c:v>
                </c:pt>
                <c:pt idx="2">
                  <c:v>0.18209876543209877</c:v>
                </c:pt>
                <c:pt idx="3">
                  <c:v>5.5555555555555552E-2</c:v>
                </c:pt>
                <c:pt idx="4">
                  <c:v>1.2345679012345678E-2</c:v>
                </c:pt>
                <c:pt idx="5">
                  <c:v>8.0246913580246909E-2</c:v>
                </c:pt>
                <c:pt idx="6">
                  <c:v>8.6419753086419748E-2</c:v>
                </c:pt>
              </c:numCache>
            </c:numRef>
          </c:val>
          <c:extLst>
            <c:ext xmlns:c16="http://schemas.microsoft.com/office/drawing/2014/chart" uri="{C3380CC4-5D6E-409C-BE32-E72D297353CC}">
              <c16:uniqueId val="{0000000C-A52E-4050-BAFB-60846B47A03C}"/>
            </c:ext>
          </c:extLst>
        </c:ser>
        <c:dLbls>
          <c:showLegendKey val="0"/>
          <c:showVal val="0"/>
          <c:showCatName val="0"/>
          <c:showSerName val="0"/>
          <c:showPercent val="0"/>
          <c:showBubbleSize val="0"/>
          <c:showLeaderLines val="1"/>
        </c:dLbls>
      </c:pie3DChart>
    </c:plotArea>
    <c:plotVisOnly val="1"/>
    <c:dispBlanksAs val="zero"/>
    <c:showDLblsOverMax val="0"/>
  </c:chart>
  <c:printSettings>
    <c:headerFooter/>
    <c:pageMargins b="0.78740157499999996" l="0.70000000000000007" r="0.70000000000000007" t="0.78740157499999996" header="0.30000000000000004" footer="0.30000000000000004"/>
    <c:pageSetup/>
  </c:printSettings>
</c:chartSpace>
</file>

<file path=xl/charts/chart3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de-DE"/>
              <a:t>013-Wehrden Gewinn/Verlust</a:t>
            </a:r>
          </a:p>
        </c:rich>
      </c:tx>
      <c:overlay val="0"/>
    </c:title>
    <c:autoTitleDeleted val="0"/>
    <c:plotArea>
      <c:layout/>
      <c:barChart>
        <c:barDir val="col"/>
        <c:grouping val="clustered"/>
        <c:varyColors val="0"/>
        <c:ser>
          <c:idx val="0"/>
          <c:order val="0"/>
          <c:tx>
            <c:strRef>
              <c:f>'2019'!$A$269:$B$269</c:f>
              <c:strCache>
                <c:ptCount val="2"/>
                <c:pt idx="0">
                  <c:v>013-Wehrden Gewinn/Verlust</c:v>
                </c:pt>
              </c:strCache>
            </c:strRef>
          </c:tx>
          <c:spPr>
            <a:solidFill>
              <a:schemeClr val="tx2">
                <a:lumMod val="20000"/>
                <a:lumOff val="80000"/>
              </a:schemeClr>
            </a:solidFill>
          </c:spPr>
          <c:invertIfNegative val="0"/>
          <c:dPt>
            <c:idx val="0"/>
            <c:invertIfNegative val="0"/>
            <c:bubble3D val="0"/>
            <c:spPr>
              <a:solidFill>
                <a:schemeClr val="tx1"/>
              </a:solidFill>
            </c:spPr>
            <c:extLst>
              <c:ext xmlns:c16="http://schemas.microsoft.com/office/drawing/2014/chart" uri="{C3380CC4-5D6E-409C-BE32-E72D297353CC}">
                <c16:uniqueId val="{00000001-1B53-4CB7-8984-1513CE04A889}"/>
              </c:ext>
            </c:extLst>
          </c:dPt>
          <c:dPt>
            <c:idx val="1"/>
            <c:invertIfNegative val="0"/>
            <c:bubble3D val="0"/>
            <c:spPr>
              <a:solidFill>
                <a:srgbClr val="FF0000"/>
              </a:solidFill>
            </c:spPr>
            <c:extLst>
              <c:ext xmlns:c16="http://schemas.microsoft.com/office/drawing/2014/chart" uri="{C3380CC4-5D6E-409C-BE32-E72D297353CC}">
                <c16:uniqueId val="{00000003-1B53-4CB7-8984-1513CE04A889}"/>
              </c:ext>
            </c:extLst>
          </c:dPt>
          <c:dPt>
            <c:idx val="2"/>
            <c:invertIfNegative val="0"/>
            <c:bubble3D val="0"/>
            <c:spPr>
              <a:solidFill>
                <a:srgbClr val="00B050"/>
              </a:solidFill>
            </c:spPr>
            <c:extLst>
              <c:ext xmlns:c16="http://schemas.microsoft.com/office/drawing/2014/chart" uri="{C3380CC4-5D6E-409C-BE32-E72D297353CC}">
                <c16:uniqueId val="{00000005-1B53-4CB7-8984-1513CE04A889}"/>
              </c:ext>
            </c:extLst>
          </c:dPt>
          <c:dPt>
            <c:idx val="3"/>
            <c:invertIfNegative val="0"/>
            <c:bubble3D val="0"/>
            <c:spPr>
              <a:solidFill>
                <a:srgbClr val="0070C0"/>
              </a:solidFill>
            </c:spPr>
            <c:extLst>
              <c:ext xmlns:c16="http://schemas.microsoft.com/office/drawing/2014/chart" uri="{C3380CC4-5D6E-409C-BE32-E72D297353CC}">
                <c16:uniqueId val="{00000007-1B53-4CB7-8984-1513CE04A889}"/>
              </c:ext>
            </c:extLst>
          </c:dPt>
          <c:dPt>
            <c:idx val="4"/>
            <c:invertIfNegative val="0"/>
            <c:bubble3D val="0"/>
            <c:spPr>
              <a:solidFill>
                <a:srgbClr val="FF0066"/>
              </a:solidFill>
            </c:spPr>
            <c:extLst>
              <c:ext xmlns:c16="http://schemas.microsoft.com/office/drawing/2014/chart" uri="{C3380CC4-5D6E-409C-BE32-E72D297353CC}">
                <c16:uniqueId val="{00000009-1B53-4CB7-8984-1513CE04A889}"/>
              </c:ext>
            </c:extLst>
          </c:dPt>
          <c:dPt>
            <c:idx val="5"/>
            <c:invertIfNegative val="0"/>
            <c:bubble3D val="0"/>
            <c:spPr>
              <a:solidFill>
                <a:srgbClr val="FFFF00"/>
              </a:solidFill>
            </c:spPr>
            <c:extLst>
              <c:ext xmlns:c16="http://schemas.microsoft.com/office/drawing/2014/chart" uri="{C3380CC4-5D6E-409C-BE32-E72D297353CC}">
                <c16:uniqueId val="{0000000B-1B53-4CB7-8984-1513CE04A889}"/>
              </c:ext>
            </c:extLst>
          </c:dPt>
          <c:dPt>
            <c:idx val="6"/>
            <c:invertIfNegative val="0"/>
            <c:bubble3D val="0"/>
            <c:spPr>
              <a:solidFill>
                <a:schemeClr val="tx2">
                  <a:lumMod val="60000"/>
                  <a:lumOff val="40000"/>
                </a:schemeClr>
              </a:solidFill>
              <a:ln>
                <a:solidFill>
                  <a:schemeClr val="tx2">
                    <a:lumMod val="60000"/>
                    <a:lumOff val="40000"/>
                  </a:schemeClr>
                </a:solidFill>
              </a:ln>
            </c:spPr>
            <c:extLst>
              <c:ext xmlns:c16="http://schemas.microsoft.com/office/drawing/2014/chart" uri="{C3380CC4-5D6E-409C-BE32-E72D297353CC}">
                <c16:uniqueId val="{0000000D-1B53-4CB7-8984-1513CE04A889}"/>
              </c:ext>
            </c:extLst>
          </c:dPt>
          <c:dLbls>
            <c:dLbl>
              <c:idx val="3"/>
              <c:layout>
                <c:manualLayout>
                  <c:x val="-9.881421305193223E-17"/>
                  <c:y val="-7.1950546746256061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7-1B53-4CB7-8984-1513CE04A889}"/>
                </c:ext>
              </c:extLst>
            </c:dLbl>
            <c:dLbl>
              <c:idx val="4"/>
              <c:layout>
                <c:manualLayout>
                  <c:x val="-9.881421305193223E-17"/>
                  <c:y val="-5.3962555972355691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9-1B53-4CB7-8984-1513CE04A889}"/>
                </c:ext>
              </c:extLst>
            </c:dLbl>
            <c:dLbl>
              <c:idx val="6"/>
              <c:layout>
                <c:manualLayout>
                  <c:x val="0"/>
                  <c:y val="-5.3962910059692046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D-1B53-4CB7-8984-1513CE04A889}"/>
                </c:ext>
              </c:extLst>
            </c:dLbl>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'2019'!$C$267:$I$267</c:f>
              <c:strCache>
                <c:ptCount val="7"/>
                <c:pt idx="0">
                  <c:v>CDU</c:v>
                </c:pt>
                <c:pt idx="1">
                  <c:v>SPD</c:v>
                </c:pt>
                <c:pt idx="2">
                  <c:v>Grüne</c:v>
                </c:pt>
                <c:pt idx="3">
                  <c:v>AFD</c:v>
                </c:pt>
                <c:pt idx="4">
                  <c:v>Die Linke</c:v>
                </c:pt>
                <c:pt idx="5">
                  <c:v>FDP</c:v>
                </c:pt>
                <c:pt idx="6">
                  <c:v>Sonstige</c:v>
                </c:pt>
              </c:strCache>
            </c:strRef>
          </c:cat>
          <c:val>
            <c:numRef>
              <c:f>'2019'!$C$269:$I$269</c:f>
              <c:numCache>
                <c:formatCode>0.00%</c:formatCode>
                <c:ptCount val="7"/>
                <c:pt idx="0">
                  <c:v>-0.17381307481978625</c:v>
                </c:pt>
                <c:pt idx="1">
                  <c:v>-2.1377081779766355E-2</c:v>
                </c:pt>
                <c:pt idx="2">
                  <c:v>8.142762449250146E-2</c:v>
                </c:pt>
                <c:pt idx="3">
                  <c:v>2.1998508575689781E-2</c:v>
                </c:pt>
                <c:pt idx="4">
                  <c:v>-1.4499958571546939E-2</c:v>
                </c:pt>
                <c:pt idx="5">
                  <c:v>4.6689866600381137E-2</c:v>
                </c:pt>
                <c:pt idx="6">
                  <c:v>5.9574115502527128E-2</c:v>
                </c:pt>
              </c:numCache>
            </c:numRef>
          </c:val>
          <c:extLst>
            <c:ext xmlns:c16="http://schemas.microsoft.com/office/drawing/2014/chart" uri="{C3380CC4-5D6E-409C-BE32-E72D297353CC}">
              <c16:uniqueId val="{0000000E-1B53-4CB7-8984-1513CE04A889}"/>
            </c:ext>
          </c:extLst>
        </c:ser>
        <c:dLbls>
          <c:showLegendKey val="0"/>
          <c:showVal val="0"/>
          <c:showCatName val="0"/>
          <c:showSerName val="0"/>
          <c:showPercent val="0"/>
          <c:showBubbleSize val="0"/>
        </c:dLbls>
        <c:gapWidth val="150"/>
        <c:axId val="67703936"/>
        <c:axId val="67705472"/>
      </c:barChart>
      <c:catAx>
        <c:axId val="67703936"/>
        <c:scaling>
          <c:orientation val="minMax"/>
        </c:scaling>
        <c:delete val="0"/>
        <c:axPos val="b"/>
        <c:numFmt formatCode="General" sourceLinked="0"/>
        <c:majorTickMark val="out"/>
        <c:minorTickMark val="none"/>
        <c:tickLblPos val="nextTo"/>
        <c:crossAx val="67705472"/>
        <c:crosses val="autoZero"/>
        <c:auto val="1"/>
        <c:lblAlgn val="ctr"/>
        <c:lblOffset val="100"/>
        <c:noMultiLvlLbl val="0"/>
      </c:catAx>
      <c:valAx>
        <c:axId val="67705472"/>
        <c:scaling>
          <c:orientation val="minMax"/>
        </c:scaling>
        <c:delete val="0"/>
        <c:axPos val="l"/>
        <c:majorGridlines/>
        <c:numFmt formatCode="0.00%" sourceLinked="1"/>
        <c:majorTickMark val="out"/>
        <c:minorTickMark val="none"/>
        <c:tickLblPos val="nextTo"/>
        <c:crossAx val="67703936"/>
        <c:crosses val="autoZero"/>
        <c:crossBetween val="between"/>
      </c:valAx>
    </c:plotArea>
    <c:plotVisOnly val="1"/>
    <c:dispBlanksAs val="gap"/>
    <c:showDLblsOverMax val="0"/>
  </c:chart>
  <c:printSettings>
    <c:headerFooter/>
    <c:pageMargins b="0.78740157499999996" l="0.70000000000000007" r="0.70000000000000007" t="0.78740157499999996" header="0.30000000000000004" footer="0.30000000000000004"/>
    <c:pageSetup/>
  </c:printSettings>
</c:chartSpace>
</file>

<file path=xl/charts/chart3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de-DE" sz="1800" b="1">
                <a:solidFill>
                  <a:sysClr val="windowText" lastClr="000000"/>
                </a:solidFill>
              </a:rPr>
              <a:t>013-Wehrden </a:t>
            </a:r>
            <a:r>
              <a:rPr lang="de-DE" sz="1800" b="1" baseline="0">
                <a:solidFill>
                  <a:sysClr val="windowText" lastClr="000000"/>
                </a:solidFill>
              </a:rPr>
              <a:t>Entwicklung</a:t>
            </a:r>
            <a:endParaRPr lang="de-DE" sz="1800" b="1">
              <a:solidFill>
                <a:sysClr val="windowText" lastClr="000000"/>
              </a:solidFill>
            </a:endParaRP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de-DE"/>
        </a:p>
      </c:txPr>
    </c:title>
    <c:autoTitleDeleted val="0"/>
    <c:plotArea>
      <c:layout/>
      <c:lineChart>
        <c:grouping val="standard"/>
        <c:varyColors val="0"/>
        <c:ser>
          <c:idx val="0"/>
          <c:order val="0"/>
          <c:tx>
            <c:strRef>
              <c:f>'2019'!$L$267</c:f>
              <c:strCache>
                <c:ptCount val="1"/>
                <c:pt idx="0">
                  <c:v>CDU</c:v>
                </c:pt>
              </c:strCache>
            </c:strRef>
          </c:tx>
          <c:spPr>
            <a:ln w="28575" cap="rnd">
              <a:solidFill>
                <a:sysClr val="windowText" lastClr="000000"/>
              </a:solidFill>
              <a:round/>
            </a:ln>
            <a:effectLst/>
          </c:spPr>
          <c:marker>
            <c:symbol val="none"/>
          </c:marker>
          <c:cat>
            <c:numRef>
              <c:f>'2019'!$K$268:$K$270</c:f>
              <c:numCache>
                <c:formatCode>General</c:formatCode>
                <c:ptCount val="3"/>
                <c:pt idx="0">
                  <c:v>2009</c:v>
                </c:pt>
                <c:pt idx="1">
                  <c:v>2014</c:v>
                </c:pt>
                <c:pt idx="2">
                  <c:v>2019</c:v>
                </c:pt>
              </c:numCache>
            </c:numRef>
          </c:cat>
          <c:val>
            <c:numRef>
              <c:f>'2019'!$L$268:$L$270</c:f>
              <c:numCache>
                <c:formatCode>0.00%</c:formatCode>
                <c:ptCount val="3"/>
                <c:pt idx="0">
                  <c:v>0.60883280757097791</c:v>
                </c:pt>
                <c:pt idx="1">
                  <c:v>0.51890034364261173</c:v>
                </c:pt>
                <c:pt idx="2">
                  <c:v>0.45370370370370372</c:v>
                </c:pt>
              </c:numCache>
            </c:numRef>
          </c:val>
          <c:smooth val="0"/>
          <c:extLst>
            <c:ext xmlns:c16="http://schemas.microsoft.com/office/drawing/2014/chart" uri="{C3380CC4-5D6E-409C-BE32-E72D297353CC}">
              <c16:uniqueId val="{00000000-FCDC-4BEA-8CF9-9F4810EBD483}"/>
            </c:ext>
          </c:extLst>
        </c:ser>
        <c:ser>
          <c:idx val="1"/>
          <c:order val="1"/>
          <c:tx>
            <c:strRef>
              <c:f>'2019'!$M$267</c:f>
              <c:strCache>
                <c:ptCount val="1"/>
                <c:pt idx="0">
                  <c:v>SPD</c:v>
                </c:pt>
              </c:strCache>
            </c:strRef>
          </c:tx>
          <c:spPr>
            <a:ln w="28575" cap="rnd">
              <a:solidFill>
                <a:srgbClr val="FF0000"/>
              </a:solidFill>
              <a:round/>
            </a:ln>
            <a:effectLst/>
          </c:spPr>
          <c:marker>
            <c:symbol val="none"/>
          </c:marker>
          <c:cat>
            <c:numRef>
              <c:f>'2019'!$K$268:$K$270</c:f>
              <c:numCache>
                <c:formatCode>General</c:formatCode>
                <c:ptCount val="3"/>
                <c:pt idx="0">
                  <c:v>2009</c:v>
                </c:pt>
                <c:pt idx="1">
                  <c:v>2014</c:v>
                </c:pt>
                <c:pt idx="2">
                  <c:v>2019</c:v>
                </c:pt>
              </c:numCache>
            </c:numRef>
          </c:cat>
          <c:val>
            <c:numRef>
              <c:f>'2019'!$M$268:$M$270</c:f>
              <c:numCache>
                <c:formatCode>0.00%</c:formatCode>
                <c:ptCount val="3"/>
                <c:pt idx="0">
                  <c:v>9.4637223974763401E-2</c:v>
                </c:pt>
                <c:pt idx="1">
                  <c:v>0.27147766323024053</c:v>
                </c:pt>
                <c:pt idx="2">
                  <c:v>0.12962962962962962</c:v>
                </c:pt>
              </c:numCache>
            </c:numRef>
          </c:val>
          <c:smooth val="0"/>
          <c:extLst>
            <c:ext xmlns:c16="http://schemas.microsoft.com/office/drawing/2014/chart" uri="{C3380CC4-5D6E-409C-BE32-E72D297353CC}">
              <c16:uniqueId val="{00000001-FCDC-4BEA-8CF9-9F4810EBD483}"/>
            </c:ext>
          </c:extLst>
        </c:ser>
        <c:ser>
          <c:idx val="2"/>
          <c:order val="2"/>
          <c:tx>
            <c:strRef>
              <c:f>'2019'!$N$267</c:f>
              <c:strCache>
                <c:ptCount val="1"/>
                <c:pt idx="0">
                  <c:v>Grüne</c:v>
                </c:pt>
              </c:strCache>
            </c:strRef>
          </c:tx>
          <c:spPr>
            <a:ln w="28575" cap="rnd">
              <a:solidFill>
                <a:srgbClr val="00B050"/>
              </a:solidFill>
              <a:round/>
            </a:ln>
            <a:effectLst/>
          </c:spPr>
          <c:marker>
            <c:symbol val="none"/>
          </c:marker>
          <c:cat>
            <c:numRef>
              <c:f>'2019'!$K$268:$K$270</c:f>
              <c:numCache>
                <c:formatCode>General</c:formatCode>
                <c:ptCount val="3"/>
                <c:pt idx="0">
                  <c:v>2009</c:v>
                </c:pt>
                <c:pt idx="1">
                  <c:v>2014</c:v>
                </c:pt>
                <c:pt idx="2">
                  <c:v>2019</c:v>
                </c:pt>
              </c:numCache>
            </c:numRef>
          </c:cat>
          <c:val>
            <c:numRef>
              <c:f>'2019'!$N$268:$N$270</c:f>
              <c:numCache>
                <c:formatCode>0.00%</c:formatCode>
                <c:ptCount val="3"/>
                <c:pt idx="0">
                  <c:v>0.10094637223974763</c:v>
                </c:pt>
                <c:pt idx="1">
                  <c:v>7.2164948453608241E-2</c:v>
                </c:pt>
                <c:pt idx="2">
                  <c:v>0.18209876543209877</c:v>
                </c:pt>
              </c:numCache>
            </c:numRef>
          </c:val>
          <c:smooth val="0"/>
          <c:extLst>
            <c:ext xmlns:c16="http://schemas.microsoft.com/office/drawing/2014/chart" uri="{C3380CC4-5D6E-409C-BE32-E72D297353CC}">
              <c16:uniqueId val="{00000002-FCDC-4BEA-8CF9-9F4810EBD483}"/>
            </c:ext>
          </c:extLst>
        </c:ser>
        <c:ser>
          <c:idx val="3"/>
          <c:order val="3"/>
          <c:tx>
            <c:strRef>
              <c:f>'2019'!$O$267</c:f>
              <c:strCache>
                <c:ptCount val="1"/>
                <c:pt idx="0">
                  <c:v>AFD</c:v>
                </c:pt>
              </c:strCache>
            </c:strRef>
          </c:tx>
          <c:spPr>
            <a:ln w="28575" cap="rnd">
              <a:solidFill>
                <a:srgbClr val="0070C0"/>
              </a:solidFill>
              <a:round/>
            </a:ln>
            <a:effectLst/>
          </c:spPr>
          <c:marker>
            <c:symbol val="none"/>
          </c:marker>
          <c:cat>
            <c:numRef>
              <c:f>'2019'!$K$268:$K$270</c:f>
              <c:numCache>
                <c:formatCode>General</c:formatCode>
                <c:ptCount val="3"/>
                <c:pt idx="0">
                  <c:v>2009</c:v>
                </c:pt>
                <c:pt idx="1">
                  <c:v>2014</c:v>
                </c:pt>
                <c:pt idx="2">
                  <c:v>2019</c:v>
                </c:pt>
              </c:numCache>
            </c:numRef>
          </c:cat>
          <c:val>
            <c:numRef>
              <c:f>'2019'!$O$268:$O$270</c:f>
              <c:numCache>
                <c:formatCode>0.00%</c:formatCode>
                <c:ptCount val="3"/>
                <c:pt idx="1">
                  <c:v>3.7800687285223365E-2</c:v>
                </c:pt>
                <c:pt idx="2">
                  <c:v>5.5555555555555552E-2</c:v>
                </c:pt>
              </c:numCache>
            </c:numRef>
          </c:val>
          <c:smooth val="0"/>
          <c:extLst>
            <c:ext xmlns:c16="http://schemas.microsoft.com/office/drawing/2014/chart" uri="{C3380CC4-5D6E-409C-BE32-E72D297353CC}">
              <c16:uniqueId val="{00000003-FCDC-4BEA-8CF9-9F4810EBD483}"/>
            </c:ext>
          </c:extLst>
        </c:ser>
        <c:ser>
          <c:idx val="4"/>
          <c:order val="4"/>
          <c:tx>
            <c:strRef>
              <c:f>'2019'!$P$267</c:f>
              <c:strCache>
                <c:ptCount val="1"/>
                <c:pt idx="0">
                  <c:v>Die Linke</c:v>
                </c:pt>
              </c:strCache>
            </c:strRef>
          </c:tx>
          <c:spPr>
            <a:ln w="28575" cap="rnd">
              <a:solidFill>
                <a:srgbClr val="C00000"/>
              </a:solidFill>
              <a:round/>
            </a:ln>
            <a:effectLst/>
          </c:spPr>
          <c:marker>
            <c:symbol val="none"/>
          </c:marker>
          <c:cat>
            <c:numRef>
              <c:f>'2019'!$K$268:$K$270</c:f>
              <c:numCache>
                <c:formatCode>General</c:formatCode>
                <c:ptCount val="3"/>
                <c:pt idx="0">
                  <c:v>2009</c:v>
                </c:pt>
                <c:pt idx="1">
                  <c:v>2014</c:v>
                </c:pt>
                <c:pt idx="2">
                  <c:v>2019</c:v>
                </c:pt>
              </c:numCache>
            </c:numRef>
          </c:cat>
          <c:val>
            <c:numRef>
              <c:f>'2019'!$P$268:$P$270</c:f>
              <c:numCache>
                <c:formatCode>0.00%</c:formatCode>
                <c:ptCount val="3"/>
                <c:pt idx="0">
                  <c:v>3.4700315457413249E-2</c:v>
                </c:pt>
                <c:pt idx="1">
                  <c:v>3.7800687285223365E-2</c:v>
                </c:pt>
                <c:pt idx="2">
                  <c:v>1.2345679012345678E-2</c:v>
                </c:pt>
              </c:numCache>
            </c:numRef>
          </c:val>
          <c:smooth val="0"/>
          <c:extLst>
            <c:ext xmlns:c16="http://schemas.microsoft.com/office/drawing/2014/chart" uri="{C3380CC4-5D6E-409C-BE32-E72D297353CC}">
              <c16:uniqueId val="{00000004-FCDC-4BEA-8CF9-9F4810EBD483}"/>
            </c:ext>
          </c:extLst>
        </c:ser>
        <c:ser>
          <c:idx val="5"/>
          <c:order val="5"/>
          <c:tx>
            <c:strRef>
              <c:f>'2019'!$Q$267</c:f>
              <c:strCache>
                <c:ptCount val="1"/>
                <c:pt idx="0">
                  <c:v>FDP</c:v>
                </c:pt>
              </c:strCache>
            </c:strRef>
          </c:tx>
          <c:spPr>
            <a:ln w="28575" cap="rnd">
              <a:solidFill>
                <a:srgbClr val="FFFF00"/>
              </a:solidFill>
              <a:round/>
            </a:ln>
            <a:effectLst/>
          </c:spPr>
          <c:marker>
            <c:symbol val="none"/>
          </c:marker>
          <c:cat>
            <c:numRef>
              <c:f>'2019'!$K$268:$K$270</c:f>
              <c:numCache>
                <c:formatCode>General</c:formatCode>
                <c:ptCount val="3"/>
                <c:pt idx="0">
                  <c:v>2009</c:v>
                </c:pt>
                <c:pt idx="1">
                  <c:v>2014</c:v>
                </c:pt>
                <c:pt idx="2">
                  <c:v>2019</c:v>
                </c:pt>
              </c:numCache>
            </c:numRef>
          </c:cat>
          <c:val>
            <c:numRef>
              <c:f>'2019'!$Q$268:$Q$270</c:f>
              <c:numCache>
                <c:formatCode>0.00%</c:formatCode>
                <c:ptCount val="3"/>
                <c:pt idx="0">
                  <c:v>0.12302839116719243</c:v>
                </c:pt>
                <c:pt idx="1">
                  <c:v>2.0618556701030927E-2</c:v>
                </c:pt>
                <c:pt idx="2">
                  <c:v>8.0246913580246909E-2</c:v>
                </c:pt>
              </c:numCache>
            </c:numRef>
          </c:val>
          <c:smooth val="0"/>
          <c:extLst>
            <c:ext xmlns:c16="http://schemas.microsoft.com/office/drawing/2014/chart" uri="{C3380CC4-5D6E-409C-BE32-E72D297353CC}">
              <c16:uniqueId val="{00000005-FCDC-4BEA-8CF9-9F4810EBD483}"/>
            </c:ext>
          </c:extLst>
        </c:ser>
        <c:ser>
          <c:idx val="6"/>
          <c:order val="6"/>
          <c:tx>
            <c:strRef>
              <c:f>'2019'!$R$267</c:f>
              <c:strCache>
                <c:ptCount val="1"/>
                <c:pt idx="0">
                  <c:v>Sonstige</c:v>
                </c:pt>
              </c:strCache>
            </c:strRef>
          </c:tx>
          <c:spPr>
            <a:ln w="28575" cap="rnd">
              <a:solidFill>
                <a:schemeClr val="accent1">
                  <a:lumMod val="60000"/>
                  <a:lumOff val="40000"/>
                </a:schemeClr>
              </a:solidFill>
              <a:round/>
            </a:ln>
            <a:effectLst/>
          </c:spPr>
          <c:marker>
            <c:symbol val="none"/>
          </c:marker>
          <c:cat>
            <c:numRef>
              <c:f>'2019'!$K$268:$K$270</c:f>
              <c:numCache>
                <c:formatCode>General</c:formatCode>
                <c:ptCount val="3"/>
                <c:pt idx="0">
                  <c:v>2009</c:v>
                </c:pt>
                <c:pt idx="1">
                  <c:v>2014</c:v>
                </c:pt>
                <c:pt idx="2">
                  <c:v>2019</c:v>
                </c:pt>
              </c:numCache>
            </c:numRef>
          </c:cat>
          <c:val>
            <c:numRef>
              <c:f>'2019'!$R$268:$R$270</c:f>
              <c:numCache>
                <c:formatCode>0.00%</c:formatCode>
                <c:ptCount val="3"/>
                <c:pt idx="0">
                  <c:v>3.7854889589905363E-2</c:v>
                </c:pt>
                <c:pt idx="1">
                  <c:v>4.1237113402061855E-2</c:v>
                </c:pt>
                <c:pt idx="2">
                  <c:v>8.6419753086419748E-2</c:v>
                </c:pt>
              </c:numCache>
            </c:numRef>
          </c:val>
          <c:smooth val="0"/>
          <c:extLst>
            <c:ext xmlns:c16="http://schemas.microsoft.com/office/drawing/2014/chart" uri="{C3380CC4-5D6E-409C-BE32-E72D297353CC}">
              <c16:uniqueId val="{00000006-FCDC-4BEA-8CF9-9F4810EBD483}"/>
            </c:ext>
          </c:extLst>
        </c:ser>
        <c:dLbls>
          <c:showLegendKey val="0"/>
          <c:showVal val="0"/>
          <c:showCatName val="0"/>
          <c:showSerName val="0"/>
          <c:showPercent val="0"/>
          <c:showBubbleSize val="0"/>
        </c:dLbls>
        <c:smooth val="0"/>
        <c:axId val="260585656"/>
        <c:axId val="260585328"/>
      </c:lineChart>
      <c:catAx>
        <c:axId val="26058565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crossAx val="260585328"/>
        <c:crosses val="autoZero"/>
        <c:auto val="1"/>
        <c:lblAlgn val="ctr"/>
        <c:lblOffset val="100"/>
        <c:noMultiLvlLbl val="0"/>
      </c:catAx>
      <c:valAx>
        <c:axId val="260585328"/>
        <c:scaling>
          <c:orientation val="minMax"/>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crossAx val="260585656"/>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ysClr val="windowText" lastClr="000000"/>
      </a:solidFill>
      <a:round/>
    </a:ln>
    <a:effectLst/>
  </c:spPr>
  <c:txPr>
    <a:bodyPr/>
    <a:lstStyle/>
    <a:p>
      <a:pPr>
        <a:defRPr/>
      </a:pPr>
      <a:endParaRPr lang="de-DE"/>
    </a:p>
  </c:txPr>
  <c:printSettings>
    <c:headerFooter/>
    <c:pageMargins b="0.78740157499999996" l="0.7" r="0.7" t="0.78740157499999996" header="0.3" footer="0.3"/>
    <c:pageSetup/>
  </c:printSettings>
</c:chartSpace>
</file>

<file path=xl/charts/chart3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de-DE"/>
              <a:t>014-Würgassen </a:t>
            </a:r>
            <a:r>
              <a:rPr lang="de-DE" baseline="0"/>
              <a:t>Prozentual</a:t>
            </a:r>
            <a:endParaRPr lang="de-DE"/>
          </a:p>
        </c:rich>
      </c:tx>
      <c:overlay val="0"/>
    </c:title>
    <c:autoTitleDeleted val="0"/>
    <c:view3D>
      <c:rotX val="30"/>
      <c:rotY val="0"/>
      <c:rAngAx val="0"/>
    </c:view3D>
    <c:floor>
      <c:thickness val="0"/>
    </c:floor>
    <c:sideWall>
      <c:thickness val="0"/>
    </c:sideWall>
    <c:backWall>
      <c:thickness val="0"/>
    </c:backWall>
    <c:plotArea>
      <c:layout/>
      <c:pie3DChart>
        <c:varyColors val="1"/>
        <c:ser>
          <c:idx val="0"/>
          <c:order val="0"/>
          <c:tx>
            <c:strRef>
              <c:f>'2019'!$A$292:$B$292</c:f>
              <c:strCache>
                <c:ptCount val="2"/>
                <c:pt idx="0">
                  <c:v>014-Würgassen Prozentual</c:v>
                </c:pt>
              </c:strCache>
            </c:strRef>
          </c:tx>
          <c:dPt>
            <c:idx val="0"/>
            <c:bubble3D val="0"/>
            <c:spPr>
              <a:solidFill>
                <a:schemeClr val="tx1"/>
              </a:solidFill>
              <a:ln>
                <a:solidFill>
                  <a:schemeClr val="bg1">
                    <a:lumMod val="50000"/>
                  </a:schemeClr>
                </a:solidFill>
              </a:ln>
            </c:spPr>
            <c:extLst>
              <c:ext xmlns:c16="http://schemas.microsoft.com/office/drawing/2014/chart" uri="{C3380CC4-5D6E-409C-BE32-E72D297353CC}">
                <c16:uniqueId val="{00000001-C5AC-4546-AB35-76618715241E}"/>
              </c:ext>
            </c:extLst>
          </c:dPt>
          <c:dPt>
            <c:idx val="1"/>
            <c:bubble3D val="0"/>
            <c:spPr>
              <a:solidFill>
                <a:srgbClr val="FF0000"/>
              </a:solidFill>
            </c:spPr>
            <c:extLst>
              <c:ext xmlns:c16="http://schemas.microsoft.com/office/drawing/2014/chart" uri="{C3380CC4-5D6E-409C-BE32-E72D297353CC}">
                <c16:uniqueId val="{00000003-C5AC-4546-AB35-76618715241E}"/>
              </c:ext>
            </c:extLst>
          </c:dPt>
          <c:dPt>
            <c:idx val="2"/>
            <c:bubble3D val="0"/>
            <c:spPr>
              <a:solidFill>
                <a:srgbClr val="00B050"/>
              </a:solidFill>
            </c:spPr>
            <c:extLst>
              <c:ext xmlns:c16="http://schemas.microsoft.com/office/drawing/2014/chart" uri="{C3380CC4-5D6E-409C-BE32-E72D297353CC}">
                <c16:uniqueId val="{00000005-C5AC-4546-AB35-76618715241E}"/>
              </c:ext>
            </c:extLst>
          </c:dPt>
          <c:dPt>
            <c:idx val="3"/>
            <c:bubble3D val="0"/>
            <c:spPr>
              <a:solidFill>
                <a:srgbClr val="0070C0"/>
              </a:solidFill>
            </c:spPr>
            <c:extLst>
              <c:ext xmlns:c16="http://schemas.microsoft.com/office/drawing/2014/chart" uri="{C3380CC4-5D6E-409C-BE32-E72D297353CC}">
                <c16:uniqueId val="{00000007-C5AC-4546-AB35-76618715241E}"/>
              </c:ext>
            </c:extLst>
          </c:dPt>
          <c:dPt>
            <c:idx val="4"/>
            <c:bubble3D val="0"/>
            <c:spPr>
              <a:solidFill>
                <a:srgbClr val="FF0066"/>
              </a:solidFill>
            </c:spPr>
            <c:extLst>
              <c:ext xmlns:c16="http://schemas.microsoft.com/office/drawing/2014/chart" uri="{C3380CC4-5D6E-409C-BE32-E72D297353CC}">
                <c16:uniqueId val="{00000009-C5AC-4546-AB35-76618715241E}"/>
              </c:ext>
            </c:extLst>
          </c:dPt>
          <c:dPt>
            <c:idx val="5"/>
            <c:bubble3D val="0"/>
            <c:spPr>
              <a:solidFill>
                <a:srgbClr val="FFFF00"/>
              </a:solidFill>
            </c:spPr>
            <c:extLst>
              <c:ext xmlns:c16="http://schemas.microsoft.com/office/drawing/2014/chart" uri="{C3380CC4-5D6E-409C-BE32-E72D297353CC}">
                <c16:uniqueId val="{0000000B-C5AC-4546-AB35-76618715241E}"/>
              </c:ext>
            </c:extLst>
          </c:dPt>
          <c:dLbls>
            <c:dLbl>
              <c:idx val="0"/>
              <c:spPr/>
              <c:txPr>
                <a:bodyPr/>
                <a:lstStyle/>
                <a:p>
                  <a:pPr>
                    <a:defRPr>
                      <a:solidFill>
                        <a:schemeClr val="bg1"/>
                      </a:solidFill>
                    </a:defRPr>
                  </a:pPr>
                  <a:endParaRPr lang="de-DE"/>
                </a:p>
              </c:txPr>
              <c:showLegendKey val="0"/>
              <c:showVal val="1"/>
              <c:showCatName val="0"/>
              <c:showSerName val="0"/>
              <c:showPercent val="0"/>
              <c:showBubbleSize val="0"/>
              <c:extLst>
                <c:ext xmlns:c16="http://schemas.microsoft.com/office/drawing/2014/chart" uri="{C3380CC4-5D6E-409C-BE32-E72D297353CC}">
                  <c16:uniqueId val="{00000001-C5AC-4546-AB35-76618715241E}"/>
                </c:ext>
              </c:extLst>
            </c:dLbl>
            <c:spPr>
              <a:noFill/>
              <a:ln>
                <a:noFill/>
              </a:ln>
              <a:effectLst/>
            </c:spPr>
            <c:showLegendKey val="0"/>
            <c:showVal val="1"/>
            <c:showCatName val="0"/>
            <c:showSerName val="0"/>
            <c:showPercent val="0"/>
            <c:showBubbleSize val="0"/>
            <c:showLeaderLines val="1"/>
            <c:extLst>
              <c:ext xmlns:c15="http://schemas.microsoft.com/office/drawing/2012/chart" uri="{CE6537A1-D6FC-4f65-9D91-7224C49458BB}"/>
            </c:extLst>
          </c:dLbls>
          <c:cat>
            <c:strRef>
              <c:f>'2019'!$C$291:$I$291</c:f>
              <c:strCache>
                <c:ptCount val="7"/>
                <c:pt idx="0">
                  <c:v>CDU</c:v>
                </c:pt>
                <c:pt idx="1">
                  <c:v>SPD</c:v>
                </c:pt>
                <c:pt idx="2">
                  <c:v>Grüne</c:v>
                </c:pt>
                <c:pt idx="3">
                  <c:v>AFD</c:v>
                </c:pt>
                <c:pt idx="4">
                  <c:v>Die Linke</c:v>
                </c:pt>
                <c:pt idx="5">
                  <c:v>FDP</c:v>
                </c:pt>
                <c:pt idx="6">
                  <c:v>Sonstige</c:v>
                </c:pt>
              </c:strCache>
            </c:strRef>
          </c:cat>
          <c:val>
            <c:numRef>
              <c:f>'2019'!$C$292:$I$292</c:f>
              <c:numCache>
                <c:formatCode>0.00%</c:formatCode>
                <c:ptCount val="7"/>
                <c:pt idx="0">
                  <c:v>0.37861271676300579</c:v>
                </c:pt>
                <c:pt idx="1">
                  <c:v>0.2138728323699422</c:v>
                </c:pt>
                <c:pt idx="2">
                  <c:v>0.1069364161849711</c:v>
                </c:pt>
                <c:pt idx="3">
                  <c:v>8.6705202312138727E-2</c:v>
                </c:pt>
                <c:pt idx="4">
                  <c:v>1.4450867052023121E-2</c:v>
                </c:pt>
                <c:pt idx="5">
                  <c:v>8.9595375722543349E-2</c:v>
                </c:pt>
                <c:pt idx="6">
                  <c:v>0.10982658959537572</c:v>
                </c:pt>
              </c:numCache>
            </c:numRef>
          </c:val>
          <c:extLst>
            <c:ext xmlns:c16="http://schemas.microsoft.com/office/drawing/2014/chart" uri="{C3380CC4-5D6E-409C-BE32-E72D297353CC}">
              <c16:uniqueId val="{0000000C-C5AC-4546-AB35-76618715241E}"/>
            </c:ext>
          </c:extLst>
        </c:ser>
        <c:dLbls>
          <c:showLegendKey val="0"/>
          <c:showVal val="0"/>
          <c:showCatName val="0"/>
          <c:showSerName val="0"/>
          <c:showPercent val="0"/>
          <c:showBubbleSize val="0"/>
          <c:showLeaderLines val="1"/>
        </c:dLbls>
      </c:pie3DChart>
    </c:plotArea>
    <c:plotVisOnly val="1"/>
    <c:dispBlanksAs val="zero"/>
    <c:showDLblsOverMax val="0"/>
  </c:chart>
  <c:printSettings>
    <c:headerFooter/>
    <c:pageMargins b="0.78740157499999996" l="0.70000000000000007" r="0.70000000000000007" t="0.78740157499999996" header="0.30000000000000004" footer="0.30000000000000004"/>
    <c:pageSetup/>
  </c:printSettings>
</c:chartSpace>
</file>

<file path=xl/charts/chart3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de-DE"/>
              <a:t>014-Würgassen Gewinn/Verlust</a:t>
            </a:r>
          </a:p>
        </c:rich>
      </c:tx>
      <c:overlay val="0"/>
    </c:title>
    <c:autoTitleDeleted val="0"/>
    <c:plotArea>
      <c:layout/>
      <c:barChart>
        <c:barDir val="col"/>
        <c:grouping val="clustered"/>
        <c:varyColors val="0"/>
        <c:ser>
          <c:idx val="0"/>
          <c:order val="0"/>
          <c:tx>
            <c:strRef>
              <c:f>'2019'!$A$293:$B$293</c:f>
              <c:strCache>
                <c:ptCount val="2"/>
                <c:pt idx="0">
                  <c:v>014-Würgassen Gewinn/Verlust</c:v>
                </c:pt>
              </c:strCache>
            </c:strRef>
          </c:tx>
          <c:spPr>
            <a:solidFill>
              <a:schemeClr val="tx2">
                <a:lumMod val="20000"/>
                <a:lumOff val="80000"/>
              </a:schemeClr>
            </a:solidFill>
          </c:spPr>
          <c:invertIfNegative val="0"/>
          <c:dPt>
            <c:idx val="0"/>
            <c:invertIfNegative val="0"/>
            <c:bubble3D val="0"/>
            <c:spPr>
              <a:solidFill>
                <a:schemeClr val="tx1"/>
              </a:solidFill>
            </c:spPr>
            <c:extLst>
              <c:ext xmlns:c16="http://schemas.microsoft.com/office/drawing/2014/chart" uri="{C3380CC4-5D6E-409C-BE32-E72D297353CC}">
                <c16:uniqueId val="{00000001-E275-46DA-84C2-A97C37CD8ED4}"/>
              </c:ext>
            </c:extLst>
          </c:dPt>
          <c:dPt>
            <c:idx val="1"/>
            <c:invertIfNegative val="0"/>
            <c:bubble3D val="0"/>
            <c:spPr>
              <a:solidFill>
                <a:srgbClr val="FF0000"/>
              </a:solidFill>
            </c:spPr>
            <c:extLst>
              <c:ext xmlns:c16="http://schemas.microsoft.com/office/drawing/2014/chart" uri="{C3380CC4-5D6E-409C-BE32-E72D297353CC}">
                <c16:uniqueId val="{00000003-E275-46DA-84C2-A97C37CD8ED4}"/>
              </c:ext>
            </c:extLst>
          </c:dPt>
          <c:dPt>
            <c:idx val="2"/>
            <c:invertIfNegative val="0"/>
            <c:bubble3D val="0"/>
            <c:spPr>
              <a:solidFill>
                <a:srgbClr val="00B050"/>
              </a:solidFill>
            </c:spPr>
            <c:extLst>
              <c:ext xmlns:c16="http://schemas.microsoft.com/office/drawing/2014/chart" uri="{C3380CC4-5D6E-409C-BE32-E72D297353CC}">
                <c16:uniqueId val="{00000005-E275-46DA-84C2-A97C37CD8ED4}"/>
              </c:ext>
            </c:extLst>
          </c:dPt>
          <c:dPt>
            <c:idx val="3"/>
            <c:invertIfNegative val="0"/>
            <c:bubble3D val="0"/>
            <c:spPr>
              <a:solidFill>
                <a:srgbClr val="0070C0"/>
              </a:solidFill>
            </c:spPr>
            <c:extLst>
              <c:ext xmlns:c16="http://schemas.microsoft.com/office/drawing/2014/chart" uri="{C3380CC4-5D6E-409C-BE32-E72D297353CC}">
                <c16:uniqueId val="{00000007-E275-46DA-84C2-A97C37CD8ED4}"/>
              </c:ext>
            </c:extLst>
          </c:dPt>
          <c:dPt>
            <c:idx val="4"/>
            <c:invertIfNegative val="0"/>
            <c:bubble3D val="0"/>
            <c:spPr>
              <a:solidFill>
                <a:srgbClr val="FF0066"/>
              </a:solidFill>
            </c:spPr>
            <c:extLst>
              <c:ext xmlns:c16="http://schemas.microsoft.com/office/drawing/2014/chart" uri="{C3380CC4-5D6E-409C-BE32-E72D297353CC}">
                <c16:uniqueId val="{00000009-E275-46DA-84C2-A97C37CD8ED4}"/>
              </c:ext>
            </c:extLst>
          </c:dPt>
          <c:dPt>
            <c:idx val="5"/>
            <c:invertIfNegative val="0"/>
            <c:bubble3D val="0"/>
            <c:spPr>
              <a:solidFill>
                <a:srgbClr val="FFFF00"/>
              </a:solidFill>
            </c:spPr>
            <c:extLst>
              <c:ext xmlns:c16="http://schemas.microsoft.com/office/drawing/2014/chart" uri="{C3380CC4-5D6E-409C-BE32-E72D297353CC}">
                <c16:uniqueId val="{0000000B-E275-46DA-84C2-A97C37CD8ED4}"/>
              </c:ext>
            </c:extLst>
          </c:dPt>
          <c:dPt>
            <c:idx val="6"/>
            <c:invertIfNegative val="0"/>
            <c:bubble3D val="0"/>
            <c:spPr>
              <a:solidFill>
                <a:schemeClr val="tx2">
                  <a:lumMod val="60000"/>
                  <a:lumOff val="40000"/>
                </a:schemeClr>
              </a:solidFill>
              <a:ln>
                <a:solidFill>
                  <a:schemeClr val="tx2">
                    <a:lumMod val="60000"/>
                    <a:lumOff val="40000"/>
                  </a:schemeClr>
                </a:solidFill>
              </a:ln>
            </c:spPr>
            <c:extLst>
              <c:ext xmlns:c16="http://schemas.microsoft.com/office/drawing/2014/chart" uri="{C3380CC4-5D6E-409C-BE32-E72D297353CC}">
                <c16:uniqueId val="{0000000D-E275-46DA-84C2-A97C37CD8ED4}"/>
              </c:ext>
            </c:extLst>
          </c:dPt>
          <c:dLbls>
            <c:dLbl>
              <c:idx val="3"/>
              <c:layout>
                <c:manualLayout>
                  <c:x val="-9.881421305193223E-17"/>
                  <c:y val="-7.1950546746256061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7-E275-46DA-84C2-A97C37CD8ED4}"/>
                </c:ext>
              </c:extLst>
            </c:dLbl>
            <c:dLbl>
              <c:idx val="4"/>
              <c:layout>
                <c:manualLayout>
                  <c:x val="-9.881421305193223E-17"/>
                  <c:y val="-5.3962555972355691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9-E275-46DA-84C2-A97C37CD8ED4}"/>
                </c:ext>
              </c:extLst>
            </c:dLbl>
            <c:dLbl>
              <c:idx val="6"/>
              <c:layout>
                <c:manualLayout>
                  <c:x val="0"/>
                  <c:y val="-5.3962910059692046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D-E275-46DA-84C2-A97C37CD8ED4}"/>
                </c:ext>
              </c:extLst>
            </c:dLbl>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'2019'!$C$291:$I$291</c:f>
              <c:strCache>
                <c:ptCount val="7"/>
                <c:pt idx="0">
                  <c:v>CDU</c:v>
                </c:pt>
                <c:pt idx="1">
                  <c:v>SPD</c:v>
                </c:pt>
                <c:pt idx="2">
                  <c:v>Grüne</c:v>
                </c:pt>
                <c:pt idx="3">
                  <c:v>AFD</c:v>
                </c:pt>
                <c:pt idx="4">
                  <c:v>Die Linke</c:v>
                </c:pt>
                <c:pt idx="5">
                  <c:v>FDP</c:v>
                </c:pt>
                <c:pt idx="6">
                  <c:v>Sonstige</c:v>
                </c:pt>
              </c:strCache>
            </c:strRef>
          </c:cat>
          <c:val>
            <c:numRef>
              <c:f>'2019'!$C$293:$I$293</c:f>
              <c:numCache>
                <c:formatCode>0.00%</c:formatCode>
                <c:ptCount val="7"/>
                <c:pt idx="0">
                  <c:v>-8.4020735194289597E-2</c:v>
                </c:pt>
                <c:pt idx="1">
                  <c:v>-0.10641186513895462</c:v>
                </c:pt>
                <c:pt idx="2">
                  <c:v>6.0673070989241566E-2</c:v>
                </c:pt>
                <c:pt idx="3">
                  <c:v>3.6883138255199226E-2</c:v>
                </c:pt>
                <c:pt idx="4">
                  <c:v>3.7747104683932275E-3</c:v>
                </c:pt>
                <c:pt idx="5">
                  <c:v>2.9097155081973955E-2</c:v>
                </c:pt>
                <c:pt idx="6">
                  <c:v>6.0004525538436222E-2</c:v>
                </c:pt>
              </c:numCache>
            </c:numRef>
          </c:val>
          <c:extLst>
            <c:ext xmlns:c16="http://schemas.microsoft.com/office/drawing/2014/chart" uri="{C3380CC4-5D6E-409C-BE32-E72D297353CC}">
              <c16:uniqueId val="{0000000E-E275-46DA-84C2-A97C37CD8ED4}"/>
            </c:ext>
          </c:extLst>
        </c:ser>
        <c:dLbls>
          <c:showLegendKey val="0"/>
          <c:showVal val="0"/>
          <c:showCatName val="0"/>
          <c:showSerName val="0"/>
          <c:showPercent val="0"/>
          <c:showBubbleSize val="0"/>
        </c:dLbls>
        <c:gapWidth val="150"/>
        <c:axId val="67703936"/>
        <c:axId val="67705472"/>
      </c:barChart>
      <c:catAx>
        <c:axId val="67703936"/>
        <c:scaling>
          <c:orientation val="minMax"/>
        </c:scaling>
        <c:delete val="0"/>
        <c:axPos val="b"/>
        <c:numFmt formatCode="General" sourceLinked="0"/>
        <c:majorTickMark val="out"/>
        <c:minorTickMark val="none"/>
        <c:tickLblPos val="nextTo"/>
        <c:crossAx val="67705472"/>
        <c:crosses val="autoZero"/>
        <c:auto val="1"/>
        <c:lblAlgn val="ctr"/>
        <c:lblOffset val="100"/>
        <c:noMultiLvlLbl val="0"/>
      </c:catAx>
      <c:valAx>
        <c:axId val="67705472"/>
        <c:scaling>
          <c:orientation val="minMax"/>
        </c:scaling>
        <c:delete val="0"/>
        <c:axPos val="l"/>
        <c:majorGridlines/>
        <c:numFmt formatCode="0.00%" sourceLinked="1"/>
        <c:majorTickMark val="out"/>
        <c:minorTickMark val="none"/>
        <c:tickLblPos val="nextTo"/>
        <c:crossAx val="67703936"/>
        <c:crosses val="autoZero"/>
        <c:crossBetween val="between"/>
      </c:valAx>
    </c:plotArea>
    <c:plotVisOnly val="1"/>
    <c:dispBlanksAs val="gap"/>
    <c:showDLblsOverMax val="0"/>
  </c:chart>
  <c:printSettings>
    <c:headerFooter/>
    <c:pageMargins b="0.78740157499999996" l="0.70000000000000007" r="0.70000000000000007" t="0.78740157499999996" header="0.30000000000000004" footer="0.30000000000000004"/>
    <c:pageSetup/>
  </c:printSettings>
</c:chartSpace>
</file>

<file path=xl/charts/chart3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de-DE" sz="1800" b="1">
                <a:solidFill>
                  <a:sysClr val="windowText" lastClr="000000"/>
                </a:solidFill>
              </a:rPr>
              <a:t>014-Würgassen </a:t>
            </a:r>
            <a:r>
              <a:rPr lang="de-DE" sz="1800" b="1" baseline="0">
                <a:solidFill>
                  <a:sysClr val="windowText" lastClr="000000"/>
                </a:solidFill>
              </a:rPr>
              <a:t>Entwicklung</a:t>
            </a:r>
            <a:endParaRPr lang="de-DE" sz="1800" b="1">
              <a:solidFill>
                <a:sysClr val="windowText" lastClr="000000"/>
              </a:solidFill>
            </a:endParaRP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de-DE"/>
        </a:p>
      </c:txPr>
    </c:title>
    <c:autoTitleDeleted val="0"/>
    <c:plotArea>
      <c:layout/>
      <c:lineChart>
        <c:grouping val="standard"/>
        <c:varyColors val="0"/>
        <c:ser>
          <c:idx val="0"/>
          <c:order val="0"/>
          <c:tx>
            <c:strRef>
              <c:f>'2019'!$L$291</c:f>
              <c:strCache>
                <c:ptCount val="1"/>
                <c:pt idx="0">
                  <c:v>CDU</c:v>
                </c:pt>
              </c:strCache>
            </c:strRef>
          </c:tx>
          <c:spPr>
            <a:ln w="28575" cap="rnd">
              <a:solidFill>
                <a:sysClr val="windowText" lastClr="000000"/>
              </a:solidFill>
              <a:round/>
            </a:ln>
            <a:effectLst/>
          </c:spPr>
          <c:marker>
            <c:symbol val="none"/>
          </c:marker>
          <c:cat>
            <c:numRef>
              <c:f>'2019'!$K$292:$K$294</c:f>
              <c:numCache>
                <c:formatCode>General</c:formatCode>
                <c:ptCount val="3"/>
                <c:pt idx="0">
                  <c:v>2009</c:v>
                </c:pt>
                <c:pt idx="1">
                  <c:v>2014</c:v>
                </c:pt>
                <c:pt idx="2">
                  <c:v>2019</c:v>
                </c:pt>
              </c:numCache>
            </c:numRef>
          </c:cat>
          <c:val>
            <c:numRef>
              <c:f>'2019'!$L$292:$L$294</c:f>
              <c:numCache>
                <c:formatCode>0.00%</c:formatCode>
                <c:ptCount val="3"/>
                <c:pt idx="0">
                  <c:v>0.48013245033112584</c:v>
                </c:pt>
                <c:pt idx="1">
                  <c:v>0.46263345195729538</c:v>
                </c:pt>
                <c:pt idx="2">
                  <c:v>0.37861271676300579</c:v>
                </c:pt>
              </c:numCache>
            </c:numRef>
          </c:val>
          <c:smooth val="0"/>
          <c:extLst>
            <c:ext xmlns:c16="http://schemas.microsoft.com/office/drawing/2014/chart" uri="{C3380CC4-5D6E-409C-BE32-E72D297353CC}">
              <c16:uniqueId val="{00000000-E9EC-42A4-9B95-9D919A4C63AA}"/>
            </c:ext>
          </c:extLst>
        </c:ser>
        <c:ser>
          <c:idx val="1"/>
          <c:order val="1"/>
          <c:tx>
            <c:strRef>
              <c:f>'2019'!$M$291</c:f>
              <c:strCache>
                <c:ptCount val="1"/>
                <c:pt idx="0">
                  <c:v>SPD</c:v>
                </c:pt>
              </c:strCache>
            </c:strRef>
          </c:tx>
          <c:spPr>
            <a:ln w="28575" cap="rnd">
              <a:solidFill>
                <a:srgbClr val="FF0000"/>
              </a:solidFill>
              <a:round/>
            </a:ln>
            <a:effectLst/>
          </c:spPr>
          <c:marker>
            <c:symbol val="none"/>
          </c:marker>
          <c:cat>
            <c:numRef>
              <c:f>'2019'!$K$292:$K$294</c:f>
              <c:numCache>
                <c:formatCode>General</c:formatCode>
                <c:ptCount val="3"/>
                <c:pt idx="0">
                  <c:v>2009</c:v>
                </c:pt>
                <c:pt idx="1">
                  <c:v>2014</c:v>
                </c:pt>
                <c:pt idx="2">
                  <c:v>2019</c:v>
                </c:pt>
              </c:numCache>
            </c:numRef>
          </c:cat>
          <c:val>
            <c:numRef>
              <c:f>'2019'!$M$292:$M$294</c:f>
              <c:numCache>
                <c:formatCode>0.00%</c:formatCode>
                <c:ptCount val="3"/>
                <c:pt idx="0">
                  <c:v>0.2251655629139073</c:v>
                </c:pt>
                <c:pt idx="1">
                  <c:v>0.32028469750889682</c:v>
                </c:pt>
                <c:pt idx="2">
                  <c:v>0.2138728323699422</c:v>
                </c:pt>
              </c:numCache>
            </c:numRef>
          </c:val>
          <c:smooth val="0"/>
          <c:extLst>
            <c:ext xmlns:c16="http://schemas.microsoft.com/office/drawing/2014/chart" uri="{C3380CC4-5D6E-409C-BE32-E72D297353CC}">
              <c16:uniqueId val="{00000001-E9EC-42A4-9B95-9D919A4C63AA}"/>
            </c:ext>
          </c:extLst>
        </c:ser>
        <c:ser>
          <c:idx val="2"/>
          <c:order val="2"/>
          <c:tx>
            <c:strRef>
              <c:f>'2019'!$N$291</c:f>
              <c:strCache>
                <c:ptCount val="1"/>
                <c:pt idx="0">
                  <c:v>Grüne</c:v>
                </c:pt>
              </c:strCache>
            </c:strRef>
          </c:tx>
          <c:spPr>
            <a:ln w="28575" cap="rnd">
              <a:solidFill>
                <a:srgbClr val="00B050"/>
              </a:solidFill>
              <a:round/>
            </a:ln>
            <a:effectLst/>
          </c:spPr>
          <c:marker>
            <c:symbol val="none"/>
          </c:marker>
          <c:cat>
            <c:numRef>
              <c:f>'2019'!$K$292:$K$294</c:f>
              <c:numCache>
                <c:formatCode>General</c:formatCode>
                <c:ptCount val="3"/>
                <c:pt idx="0">
                  <c:v>2009</c:v>
                </c:pt>
                <c:pt idx="1">
                  <c:v>2014</c:v>
                </c:pt>
                <c:pt idx="2">
                  <c:v>2019</c:v>
                </c:pt>
              </c:numCache>
            </c:numRef>
          </c:cat>
          <c:val>
            <c:numRef>
              <c:f>'2019'!$N$292:$N$294</c:f>
              <c:numCache>
                <c:formatCode>0.00%</c:formatCode>
                <c:ptCount val="3"/>
                <c:pt idx="0">
                  <c:v>6.9536423841059597E-2</c:v>
                </c:pt>
                <c:pt idx="1">
                  <c:v>4.6263345195729534E-2</c:v>
                </c:pt>
                <c:pt idx="2">
                  <c:v>0.1069364161849711</c:v>
                </c:pt>
              </c:numCache>
            </c:numRef>
          </c:val>
          <c:smooth val="0"/>
          <c:extLst>
            <c:ext xmlns:c16="http://schemas.microsoft.com/office/drawing/2014/chart" uri="{C3380CC4-5D6E-409C-BE32-E72D297353CC}">
              <c16:uniqueId val="{00000002-E9EC-42A4-9B95-9D919A4C63AA}"/>
            </c:ext>
          </c:extLst>
        </c:ser>
        <c:ser>
          <c:idx val="3"/>
          <c:order val="3"/>
          <c:tx>
            <c:strRef>
              <c:f>'2019'!$O$291</c:f>
              <c:strCache>
                <c:ptCount val="1"/>
                <c:pt idx="0">
                  <c:v>AFD</c:v>
                </c:pt>
              </c:strCache>
            </c:strRef>
          </c:tx>
          <c:spPr>
            <a:ln w="28575" cap="rnd">
              <a:solidFill>
                <a:srgbClr val="0070C0"/>
              </a:solidFill>
              <a:round/>
            </a:ln>
            <a:effectLst/>
          </c:spPr>
          <c:marker>
            <c:symbol val="none"/>
          </c:marker>
          <c:cat>
            <c:numRef>
              <c:f>'2019'!$K$292:$K$294</c:f>
              <c:numCache>
                <c:formatCode>General</c:formatCode>
                <c:ptCount val="3"/>
                <c:pt idx="0">
                  <c:v>2009</c:v>
                </c:pt>
                <c:pt idx="1">
                  <c:v>2014</c:v>
                </c:pt>
                <c:pt idx="2">
                  <c:v>2019</c:v>
                </c:pt>
              </c:numCache>
            </c:numRef>
          </c:cat>
          <c:val>
            <c:numRef>
              <c:f>'2019'!$O$292:$O$294</c:f>
              <c:numCache>
                <c:formatCode>0.00%</c:formatCode>
                <c:ptCount val="3"/>
                <c:pt idx="1">
                  <c:v>4.9822064056939501E-2</c:v>
                </c:pt>
                <c:pt idx="2">
                  <c:v>8.6705202312138727E-2</c:v>
                </c:pt>
              </c:numCache>
            </c:numRef>
          </c:val>
          <c:smooth val="0"/>
          <c:extLst>
            <c:ext xmlns:c16="http://schemas.microsoft.com/office/drawing/2014/chart" uri="{C3380CC4-5D6E-409C-BE32-E72D297353CC}">
              <c16:uniqueId val="{00000003-E9EC-42A4-9B95-9D919A4C63AA}"/>
            </c:ext>
          </c:extLst>
        </c:ser>
        <c:ser>
          <c:idx val="4"/>
          <c:order val="4"/>
          <c:tx>
            <c:strRef>
              <c:f>'2019'!$P$291</c:f>
              <c:strCache>
                <c:ptCount val="1"/>
                <c:pt idx="0">
                  <c:v>Die Linke</c:v>
                </c:pt>
              </c:strCache>
            </c:strRef>
          </c:tx>
          <c:spPr>
            <a:ln w="28575" cap="rnd">
              <a:solidFill>
                <a:srgbClr val="C00000"/>
              </a:solidFill>
              <a:round/>
            </a:ln>
            <a:effectLst/>
          </c:spPr>
          <c:marker>
            <c:symbol val="none"/>
          </c:marker>
          <c:cat>
            <c:numRef>
              <c:f>'2019'!$K$292:$K$294</c:f>
              <c:numCache>
                <c:formatCode>General</c:formatCode>
                <c:ptCount val="3"/>
                <c:pt idx="0">
                  <c:v>2009</c:v>
                </c:pt>
                <c:pt idx="1">
                  <c:v>2014</c:v>
                </c:pt>
                <c:pt idx="2">
                  <c:v>2019</c:v>
                </c:pt>
              </c:numCache>
            </c:numRef>
          </c:cat>
          <c:val>
            <c:numRef>
              <c:f>'2019'!$P$292:$P$294</c:f>
              <c:numCache>
                <c:formatCode>0.00%</c:formatCode>
                <c:ptCount val="3"/>
                <c:pt idx="0">
                  <c:v>2.9801324503311258E-2</c:v>
                </c:pt>
                <c:pt idx="1">
                  <c:v>1.0676156583629894E-2</c:v>
                </c:pt>
                <c:pt idx="2">
                  <c:v>1.4450867052023121E-2</c:v>
                </c:pt>
              </c:numCache>
            </c:numRef>
          </c:val>
          <c:smooth val="0"/>
          <c:extLst>
            <c:ext xmlns:c16="http://schemas.microsoft.com/office/drawing/2014/chart" uri="{C3380CC4-5D6E-409C-BE32-E72D297353CC}">
              <c16:uniqueId val="{00000004-E9EC-42A4-9B95-9D919A4C63AA}"/>
            </c:ext>
          </c:extLst>
        </c:ser>
        <c:ser>
          <c:idx val="5"/>
          <c:order val="5"/>
          <c:tx>
            <c:strRef>
              <c:f>'2019'!$Q$291</c:f>
              <c:strCache>
                <c:ptCount val="1"/>
                <c:pt idx="0">
                  <c:v>FDP</c:v>
                </c:pt>
              </c:strCache>
            </c:strRef>
          </c:tx>
          <c:spPr>
            <a:ln w="28575" cap="rnd">
              <a:solidFill>
                <a:srgbClr val="FFFF00"/>
              </a:solidFill>
              <a:round/>
            </a:ln>
            <a:effectLst/>
          </c:spPr>
          <c:marker>
            <c:symbol val="none"/>
          </c:marker>
          <c:cat>
            <c:numRef>
              <c:f>'2019'!$K$292:$K$294</c:f>
              <c:numCache>
                <c:formatCode>General</c:formatCode>
                <c:ptCount val="3"/>
                <c:pt idx="0">
                  <c:v>2009</c:v>
                </c:pt>
                <c:pt idx="1">
                  <c:v>2014</c:v>
                </c:pt>
                <c:pt idx="2">
                  <c:v>2019</c:v>
                </c:pt>
              </c:numCache>
            </c:numRef>
          </c:cat>
          <c:val>
            <c:numRef>
              <c:f>'2019'!$Q$292:$Q$294</c:f>
              <c:numCache>
                <c:formatCode>0.00%</c:formatCode>
                <c:ptCount val="3"/>
                <c:pt idx="0">
                  <c:v>0.13576158940397351</c:v>
                </c:pt>
                <c:pt idx="1">
                  <c:v>6.0498220640569395E-2</c:v>
                </c:pt>
                <c:pt idx="2">
                  <c:v>8.9595375722543349E-2</c:v>
                </c:pt>
              </c:numCache>
            </c:numRef>
          </c:val>
          <c:smooth val="0"/>
          <c:extLst>
            <c:ext xmlns:c16="http://schemas.microsoft.com/office/drawing/2014/chart" uri="{C3380CC4-5D6E-409C-BE32-E72D297353CC}">
              <c16:uniqueId val="{00000005-E9EC-42A4-9B95-9D919A4C63AA}"/>
            </c:ext>
          </c:extLst>
        </c:ser>
        <c:ser>
          <c:idx val="6"/>
          <c:order val="6"/>
          <c:tx>
            <c:strRef>
              <c:f>'2019'!$R$291</c:f>
              <c:strCache>
                <c:ptCount val="1"/>
                <c:pt idx="0">
                  <c:v>Sonstige</c:v>
                </c:pt>
              </c:strCache>
            </c:strRef>
          </c:tx>
          <c:spPr>
            <a:ln w="28575" cap="rnd">
              <a:solidFill>
                <a:schemeClr val="accent1">
                  <a:lumMod val="60000"/>
                  <a:lumOff val="40000"/>
                </a:schemeClr>
              </a:solidFill>
              <a:round/>
            </a:ln>
            <a:effectLst/>
          </c:spPr>
          <c:marker>
            <c:symbol val="none"/>
          </c:marker>
          <c:cat>
            <c:numRef>
              <c:f>'2019'!$K$292:$K$294</c:f>
              <c:numCache>
                <c:formatCode>General</c:formatCode>
                <c:ptCount val="3"/>
                <c:pt idx="0">
                  <c:v>2009</c:v>
                </c:pt>
                <c:pt idx="1">
                  <c:v>2014</c:v>
                </c:pt>
                <c:pt idx="2">
                  <c:v>2019</c:v>
                </c:pt>
              </c:numCache>
            </c:numRef>
          </c:cat>
          <c:val>
            <c:numRef>
              <c:f>'2019'!$R$292:$R$294</c:f>
              <c:numCache>
                <c:formatCode>0.00%</c:formatCode>
                <c:ptCount val="3"/>
                <c:pt idx="0">
                  <c:v>5.9602649006622516E-2</c:v>
                </c:pt>
                <c:pt idx="1">
                  <c:v>4.9822064056939501E-2</c:v>
                </c:pt>
                <c:pt idx="2">
                  <c:v>0.10982658959537572</c:v>
                </c:pt>
              </c:numCache>
            </c:numRef>
          </c:val>
          <c:smooth val="0"/>
          <c:extLst>
            <c:ext xmlns:c16="http://schemas.microsoft.com/office/drawing/2014/chart" uri="{C3380CC4-5D6E-409C-BE32-E72D297353CC}">
              <c16:uniqueId val="{00000006-E9EC-42A4-9B95-9D919A4C63AA}"/>
            </c:ext>
          </c:extLst>
        </c:ser>
        <c:dLbls>
          <c:showLegendKey val="0"/>
          <c:showVal val="0"/>
          <c:showCatName val="0"/>
          <c:showSerName val="0"/>
          <c:showPercent val="0"/>
          <c:showBubbleSize val="0"/>
        </c:dLbls>
        <c:smooth val="0"/>
        <c:axId val="260585656"/>
        <c:axId val="260585328"/>
      </c:lineChart>
      <c:catAx>
        <c:axId val="26058565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crossAx val="260585328"/>
        <c:crosses val="autoZero"/>
        <c:auto val="1"/>
        <c:lblAlgn val="ctr"/>
        <c:lblOffset val="100"/>
        <c:noMultiLvlLbl val="0"/>
      </c:catAx>
      <c:valAx>
        <c:axId val="260585328"/>
        <c:scaling>
          <c:orientation val="minMax"/>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crossAx val="260585656"/>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ysClr val="windowText" lastClr="000000"/>
      </a:solidFill>
      <a:round/>
    </a:ln>
    <a:effectLst/>
  </c:spPr>
  <c:txPr>
    <a:bodyPr/>
    <a:lstStyle/>
    <a:p>
      <a:pPr>
        <a:defRPr/>
      </a:pPr>
      <a:endParaRPr lang="de-DE"/>
    </a:p>
  </c:txPr>
  <c:printSettings>
    <c:headerFooter/>
    <c:pageMargins b="0.78740157499999996" l="0.7" r="0.7" t="0.78740157499999996" header="0.3" footer="0.3"/>
    <c:pageSetup/>
  </c:printSettings>
</c:chartSpace>
</file>

<file path=xl/charts/chart3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de-DE"/>
              <a:t>Briefwahl </a:t>
            </a:r>
            <a:r>
              <a:rPr lang="de-DE" baseline="0"/>
              <a:t>Prozentual</a:t>
            </a:r>
            <a:endParaRPr lang="de-DE"/>
          </a:p>
        </c:rich>
      </c:tx>
      <c:overlay val="0"/>
    </c:title>
    <c:autoTitleDeleted val="0"/>
    <c:view3D>
      <c:rotX val="30"/>
      <c:rotY val="0"/>
      <c:rAngAx val="0"/>
    </c:view3D>
    <c:floor>
      <c:thickness val="0"/>
    </c:floor>
    <c:sideWall>
      <c:thickness val="0"/>
    </c:sideWall>
    <c:backWall>
      <c:thickness val="0"/>
    </c:backWall>
    <c:plotArea>
      <c:layout/>
      <c:pie3DChart>
        <c:varyColors val="1"/>
        <c:ser>
          <c:idx val="0"/>
          <c:order val="0"/>
          <c:tx>
            <c:strRef>
              <c:f>'2019'!$A$316:$B$316</c:f>
              <c:strCache>
                <c:ptCount val="2"/>
                <c:pt idx="0">
                  <c:v>Briefwahl Prozentual</c:v>
                </c:pt>
              </c:strCache>
            </c:strRef>
          </c:tx>
          <c:dPt>
            <c:idx val="0"/>
            <c:bubble3D val="0"/>
            <c:spPr>
              <a:solidFill>
                <a:schemeClr val="tx1"/>
              </a:solidFill>
              <a:ln>
                <a:solidFill>
                  <a:schemeClr val="bg1">
                    <a:lumMod val="50000"/>
                  </a:schemeClr>
                </a:solidFill>
              </a:ln>
            </c:spPr>
            <c:extLst>
              <c:ext xmlns:c16="http://schemas.microsoft.com/office/drawing/2014/chart" uri="{C3380CC4-5D6E-409C-BE32-E72D297353CC}">
                <c16:uniqueId val="{00000001-27DC-40AC-B001-04225D15A2DD}"/>
              </c:ext>
            </c:extLst>
          </c:dPt>
          <c:dPt>
            <c:idx val="1"/>
            <c:bubble3D val="0"/>
            <c:spPr>
              <a:solidFill>
                <a:srgbClr val="FF0000"/>
              </a:solidFill>
            </c:spPr>
            <c:extLst>
              <c:ext xmlns:c16="http://schemas.microsoft.com/office/drawing/2014/chart" uri="{C3380CC4-5D6E-409C-BE32-E72D297353CC}">
                <c16:uniqueId val="{00000003-27DC-40AC-B001-04225D15A2DD}"/>
              </c:ext>
            </c:extLst>
          </c:dPt>
          <c:dPt>
            <c:idx val="2"/>
            <c:bubble3D val="0"/>
            <c:spPr>
              <a:solidFill>
                <a:srgbClr val="00B050"/>
              </a:solidFill>
            </c:spPr>
            <c:extLst>
              <c:ext xmlns:c16="http://schemas.microsoft.com/office/drawing/2014/chart" uri="{C3380CC4-5D6E-409C-BE32-E72D297353CC}">
                <c16:uniqueId val="{00000005-27DC-40AC-B001-04225D15A2DD}"/>
              </c:ext>
            </c:extLst>
          </c:dPt>
          <c:dPt>
            <c:idx val="3"/>
            <c:bubble3D val="0"/>
            <c:spPr>
              <a:solidFill>
                <a:srgbClr val="0070C0"/>
              </a:solidFill>
            </c:spPr>
            <c:extLst>
              <c:ext xmlns:c16="http://schemas.microsoft.com/office/drawing/2014/chart" uri="{C3380CC4-5D6E-409C-BE32-E72D297353CC}">
                <c16:uniqueId val="{00000007-27DC-40AC-B001-04225D15A2DD}"/>
              </c:ext>
            </c:extLst>
          </c:dPt>
          <c:dPt>
            <c:idx val="4"/>
            <c:bubble3D val="0"/>
            <c:spPr>
              <a:solidFill>
                <a:srgbClr val="FF0066"/>
              </a:solidFill>
            </c:spPr>
            <c:extLst>
              <c:ext xmlns:c16="http://schemas.microsoft.com/office/drawing/2014/chart" uri="{C3380CC4-5D6E-409C-BE32-E72D297353CC}">
                <c16:uniqueId val="{00000009-27DC-40AC-B001-04225D15A2DD}"/>
              </c:ext>
            </c:extLst>
          </c:dPt>
          <c:dPt>
            <c:idx val="5"/>
            <c:bubble3D val="0"/>
            <c:spPr>
              <a:solidFill>
                <a:srgbClr val="FFFF00"/>
              </a:solidFill>
            </c:spPr>
            <c:extLst>
              <c:ext xmlns:c16="http://schemas.microsoft.com/office/drawing/2014/chart" uri="{C3380CC4-5D6E-409C-BE32-E72D297353CC}">
                <c16:uniqueId val="{0000000B-27DC-40AC-B001-04225D15A2DD}"/>
              </c:ext>
            </c:extLst>
          </c:dPt>
          <c:dLbls>
            <c:dLbl>
              <c:idx val="0"/>
              <c:spPr/>
              <c:txPr>
                <a:bodyPr/>
                <a:lstStyle/>
                <a:p>
                  <a:pPr>
                    <a:defRPr>
                      <a:solidFill>
                        <a:schemeClr val="bg1"/>
                      </a:solidFill>
                    </a:defRPr>
                  </a:pPr>
                  <a:endParaRPr lang="de-DE"/>
                </a:p>
              </c:txPr>
              <c:showLegendKey val="0"/>
              <c:showVal val="1"/>
              <c:showCatName val="0"/>
              <c:showSerName val="0"/>
              <c:showPercent val="0"/>
              <c:showBubbleSize val="0"/>
              <c:extLst>
                <c:ext xmlns:c16="http://schemas.microsoft.com/office/drawing/2014/chart" uri="{C3380CC4-5D6E-409C-BE32-E72D297353CC}">
                  <c16:uniqueId val="{00000001-27DC-40AC-B001-04225D15A2DD}"/>
                </c:ext>
              </c:extLst>
            </c:dLbl>
            <c:spPr>
              <a:noFill/>
              <a:ln>
                <a:noFill/>
              </a:ln>
              <a:effectLst/>
            </c:spPr>
            <c:showLegendKey val="0"/>
            <c:showVal val="1"/>
            <c:showCatName val="0"/>
            <c:showSerName val="0"/>
            <c:showPercent val="0"/>
            <c:showBubbleSize val="0"/>
            <c:showLeaderLines val="1"/>
            <c:extLst>
              <c:ext xmlns:c15="http://schemas.microsoft.com/office/drawing/2012/chart" uri="{CE6537A1-D6FC-4f65-9D91-7224C49458BB}"/>
            </c:extLst>
          </c:dLbls>
          <c:cat>
            <c:strRef>
              <c:f>'2019'!$C$315:$I$315</c:f>
              <c:strCache>
                <c:ptCount val="7"/>
                <c:pt idx="0">
                  <c:v>CDU</c:v>
                </c:pt>
                <c:pt idx="1">
                  <c:v>SPD</c:v>
                </c:pt>
                <c:pt idx="2">
                  <c:v>Grüne</c:v>
                </c:pt>
                <c:pt idx="3">
                  <c:v>AFD</c:v>
                </c:pt>
                <c:pt idx="4">
                  <c:v>Die Linke</c:v>
                </c:pt>
                <c:pt idx="5">
                  <c:v>FDP</c:v>
                </c:pt>
                <c:pt idx="6">
                  <c:v>Sonstige</c:v>
                </c:pt>
              </c:strCache>
            </c:strRef>
          </c:cat>
          <c:val>
            <c:numRef>
              <c:f>'2019'!$C$316:$I$316</c:f>
              <c:numCache>
                <c:formatCode>0.00%</c:formatCode>
                <c:ptCount val="7"/>
                <c:pt idx="0">
                  <c:v>0.47959866220735786</c:v>
                </c:pt>
                <c:pt idx="1">
                  <c:v>0.15117056856187291</c:v>
                </c:pt>
                <c:pt idx="2">
                  <c:v>0.14715719063545152</c:v>
                </c:pt>
                <c:pt idx="3">
                  <c:v>6.0200668896321072E-2</c:v>
                </c:pt>
                <c:pt idx="4">
                  <c:v>2.2742474916387961E-2</c:v>
                </c:pt>
                <c:pt idx="5">
                  <c:v>6.488294314381271E-2</c:v>
                </c:pt>
                <c:pt idx="6">
                  <c:v>7.4247491638795987E-2</c:v>
                </c:pt>
              </c:numCache>
            </c:numRef>
          </c:val>
          <c:extLst>
            <c:ext xmlns:c16="http://schemas.microsoft.com/office/drawing/2014/chart" uri="{C3380CC4-5D6E-409C-BE32-E72D297353CC}">
              <c16:uniqueId val="{0000000C-27DC-40AC-B001-04225D15A2DD}"/>
            </c:ext>
          </c:extLst>
        </c:ser>
        <c:dLbls>
          <c:showLegendKey val="0"/>
          <c:showVal val="0"/>
          <c:showCatName val="0"/>
          <c:showSerName val="0"/>
          <c:showPercent val="0"/>
          <c:showBubbleSize val="0"/>
          <c:showLeaderLines val="1"/>
        </c:dLbls>
      </c:pie3DChart>
    </c:plotArea>
    <c:plotVisOnly val="1"/>
    <c:dispBlanksAs val="zero"/>
    <c:showDLblsOverMax val="0"/>
  </c:chart>
  <c:printSettings>
    <c:headerFooter/>
    <c:pageMargins b="0.78740157499999996" l="0.70000000000000007" r="0.70000000000000007" t="0.78740157499999996" header="0.30000000000000004" footer="0.30000000000000004"/>
    <c:pageSetup/>
  </c:printSettings>
</c:chartSpace>
</file>

<file path=xl/charts/chart3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de-DE"/>
              <a:t>Briefwahl Gewinn/Verlust</a:t>
            </a:r>
          </a:p>
        </c:rich>
      </c:tx>
      <c:overlay val="0"/>
    </c:title>
    <c:autoTitleDeleted val="0"/>
    <c:plotArea>
      <c:layout/>
      <c:barChart>
        <c:barDir val="col"/>
        <c:grouping val="clustered"/>
        <c:varyColors val="0"/>
        <c:ser>
          <c:idx val="0"/>
          <c:order val="0"/>
          <c:tx>
            <c:strRef>
              <c:f>'2019'!$A$317:$B$317</c:f>
              <c:strCache>
                <c:ptCount val="2"/>
                <c:pt idx="0">
                  <c:v>Briefwahl Gewinn/Verlust</c:v>
                </c:pt>
              </c:strCache>
            </c:strRef>
          </c:tx>
          <c:spPr>
            <a:solidFill>
              <a:schemeClr val="tx2">
                <a:lumMod val="20000"/>
                <a:lumOff val="80000"/>
              </a:schemeClr>
            </a:solidFill>
          </c:spPr>
          <c:invertIfNegative val="0"/>
          <c:dPt>
            <c:idx val="0"/>
            <c:invertIfNegative val="0"/>
            <c:bubble3D val="0"/>
            <c:spPr>
              <a:solidFill>
                <a:schemeClr val="tx1"/>
              </a:solidFill>
            </c:spPr>
            <c:extLst>
              <c:ext xmlns:c16="http://schemas.microsoft.com/office/drawing/2014/chart" uri="{C3380CC4-5D6E-409C-BE32-E72D297353CC}">
                <c16:uniqueId val="{00000001-0D49-4AB5-89E1-F71543E55CAF}"/>
              </c:ext>
            </c:extLst>
          </c:dPt>
          <c:dPt>
            <c:idx val="1"/>
            <c:invertIfNegative val="0"/>
            <c:bubble3D val="0"/>
            <c:spPr>
              <a:solidFill>
                <a:srgbClr val="FF0000"/>
              </a:solidFill>
            </c:spPr>
            <c:extLst>
              <c:ext xmlns:c16="http://schemas.microsoft.com/office/drawing/2014/chart" uri="{C3380CC4-5D6E-409C-BE32-E72D297353CC}">
                <c16:uniqueId val="{00000003-0D49-4AB5-89E1-F71543E55CAF}"/>
              </c:ext>
            </c:extLst>
          </c:dPt>
          <c:dPt>
            <c:idx val="2"/>
            <c:invertIfNegative val="0"/>
            <c:bubble3D val="0"/>
            <c:spPr>
              <a:solidFill>
                <a:srgbClr val="00B050"/>
              </a:solidFill>
            </c:spPr>
            <c:extLst>
              <c:ext xmlns:c16="http://schemas.microsoft.com/office/drawing/2014/chart" uri="{C3380CC4-5D6E-409C-BE32-E72D297353CC}">
                <c16:uniqueId val="{00000005-0D49-4AB5-89E1-F71543E55CAF}"/>
              </c:ext>
            </c:extLst>
          </c:dPt>
          <c:dPt>
            <c:idx val="3"/>
            <c:invertIfNegative val="0"/>
            <c:bubble3D val="0"/>
            <c:spPr>
              <a:solidFill>
                <a:srgbClr val="0070C0"/>
              </a:solidFill>
            </c:spPr>
            <c:extLst>
              <c:ext xmlns:c16="http://schemas.microsoft.com/office/drawing/2014/chart" uri="{C3380CC4-5D6E-409C-BE32-E72D297353CC}">
                <c16:uniqueId val="{00000007-0D49-4AB5-89E1-F71543E55CAF}"/>
              </c:ext>
            </c:extLst>
          </c:dPt>
          <c:dPt>
            <c:idx val="4"/>
            <c:invertIfNegative val="0"/>
            <c:bubble3D val="0"/>
            <c:spPr>
              <a:solidFill>
                <a:srgbClr val="FF0066"/>
              </a:solidFill>
            </c:spPr>
            <c:extLst>
              <c:ext xmlns:c16="http://schemas.microsoft.com/office/drawing/2014/chart" uri="{C3380CC4-5D6E-409C-BE32-E72D297353CC}">
                <c16:uniqueId val="{00000009-0D49-4AB5-89E1-F71543E55CAF}"/>
              </c:ext>
            </c:extLst>
          </c:dPt>
          <c:dPt>
            <c:idx val="5"/>
            <c:invertIfNegative val="0"/>
            <c:bubble3D val="0"/>
            <c:spPr>
              <a:solidFill>
                <a:srgbClr val="FFFF00"/>
              </a:solidFill>
            </c:spPr>
            <c:extLst>
              <c:ext xmlns:c16="http://schemas.microsoft.com/office/drawing/2014/chart" uri="{C3380CC4-5D6E-409C-BE32-E72D297353CC}">
                <c16:uniqueId val="{0000000B-0D49-4AB5-89E1-F71543E55CAF}"/>
              </c:ext>
            </c:extLst>
          </c:dPt>
          <c:dPt>
            <c:idx val="6"/>
            <c:invertIfNegative val="0"/>
            <c:bubble3D val="0"/>
            <c:spPr>
              <a:solidFill>
                <a:schemeClr val="tx2">
                  <a:lumMod val="60000"/>
                  <a:lumOff val="40000"/>
                </a:schemeClr>
              </a:solidFill>
              <a:ln>
                <a:solidFill>
                  <a:schemeClr val="tx2">
                    <a:lumMod val="60000"/>
                    <a:lumOff val="40000"/>
                  </a:schemeClr>
                </a:solidFill>
              </a:ln>
            </c:spPr>
            <c:extLst>
              <c:ext xmlns:c16="http://schemas.microsoft.com/office/drawing/2014/chart" uri="{C3380CC4-5D6E-409C-BE32-E72D297353CC}">
                <c16:uniqueId val="{0000000D-0D49-4AB5-89E1-F71543E55CAF}"/>
              </c:ext>
            </c:extLst>
          </c:dPt>
          <c:dLbls>
            <c:dLbl>
              <c:idx val="3"/>
              <c:layout>
                <c:manualLayout>
                  <c:x val="-9.881421305193223E-17"/>
                  <c:y val="-7.1950546746256061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7-0D49-4AB5-89E1-F71543E55CAF}"/>
                </c:ext>
              </c:extLst>
            </c:dLbl>
            <c:dLbl>
              <c:idx val="4"/>
              <c:layout>
                <c:manualLayout>
                  <c:x val="-9.881421305193223E-17"/>
                  <c:y val="-5.3962555972355691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9-0D49-4AB5-89E1-F71543E55CAF}"/>
                </c:ext>
              </c:extLst>
            </c:dLbl>
            <c:dLbl>
              <c:idx val="6"/>
              <c:layout>
                <c:manualLayout>
                  <c:x val="0"/>
                  <c:y val="-5.3962910059692046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D-0D49-4AB5-89E1-F71543E55CAF}"/>
                </c:ext>
              </c:extLst>
            </c:dLbl>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'2019'!$C$315:$I$315</c:f>
              <c:strCache>
                <c:ptCount val="7"/>
                <c:pt idx="0">
                  <c:v>CDU</c:v>
                </c:pt>
                <c:pt idx="1">
                  <c:v>SPD</c:v>
                </c:pt>
                <c:pt idx="2">
                  <c:v>Grüne</c:v>
                </c:pt>
                <c:pt idx="3">
                  <c:v>AFD</c:v>
                </c:pt>
                <c:pt idx="4">
                  <c:v>Die Linke</c:v>
                </c:pt>
                <c:pt idx="5">
                  <c:v>FDP</c:v>
                </c:pt>
                <c:pt idx="6">
                  <c:v>Sonstige</c:v>
                </c:pt>
              </c:strCache>
            </c:strRef>
          </c:cat>
          <c:val>
            <c:numRef>
              <c:f>'2019'!$C$317:$I$317</c:f>
              <c:numCache>
                <c:formatCode>0.00%</c:formatCode>
                <c:ptCount val="7"/>
                <c:pt idx="0">
                  <c:v>1.3087758780566561E-2</c:v>
                </c:pt>
                <c:pt idx="1">
                  <c:v>-0.11829983642255074</c:v>
                </c:pt>
                <c:pt idx="2">
                  <c:v>7.1612019295887661E-2</c:v>
                </c:pt>
                <c:pt idx="3">
                  <c:v>-4.4410756519655259E-3</c:v>
                </c:pt>
                <c:pt idx="4">
                  <c:v>-6.2201106492044966E-4</c:v>
                </c:pt>
                <c:pt idx="5">
                  <c:v>8.0293605892955769E-3</c:v>
                </c:pt>
                <c:pt idx="6">
                  <c:v>3.0633784473686955E-2</c:v>
                </c:pt>
              </c:numCache>
            </c:numRef>
          </c:val>
          <c:extLst>
            <c:ext xmlns:c16="http://schemas.microsoft.com/office/drawing/2014/chart" uri="{C3380CC4-5D6E-409C-BE32-E72D297353CC}">
              <c16:uniqueId val="{0000000E-0D49-4AB5-89E1-F71543E55CAF}"/>
            </c:ext>
          </c:extLst>
        </c:ser>
        <c:dLbls>
          <c:showLegendKey val="0"/>
          <c:showVal val="0"/>
          <c:showCatName val="0"/>
          <c:showSerName val="0"/>
          <c:showPercent val="0"/>
          <c:showBubbleSize val="0"/>
        </c:dLbls>
        <c:gapWidth val="150"/>
        <c:axId val="67703936"/>
        <c:axId val="67705472"/>
      </c:barChart>
      <c:catAx>
        <c:axId val="67703936"/>
        <c:scaling>
          <c:orientation val="minMax"/>
        </c:scaling>
        <c:delete val="0"/>
        <c:axPos val="b"/>
        <c:numFmt formatCode="General" sourceLinked="0"/>
        <c:majorTickMark val="out"/>
        <c:minorTickMark val="none"/>
        <c:tickLblPos val="nextTo"/>
        <c:crossAx val="67705472"/>
        <c:crosses val="autoZero"/>
        <c:auto val="1"/>
        <c:lblAlgn val="ctr"/>
        <c:lblOffset val="100"/>
        <c:noMultiLvlLbl val="0"/>
      </c:catAx>
      <c:valAx>
        <c:axId val="67705472"/>
        <c:scaling>
          <c:orientation val="minMax"/>
        </c:scaling>
        <c:delete val="0"/>
        <c:axPos val="l"/>
        <c:majorGridlines/>
        <c:numFmt formatCode="0.00%" sourceLinked="1"/>
        <c:majorTickMark val="out"/>
        <c:minorTickMark val="none"/>
        <c:tickLblPos val="nextTo"/>
        <c:crossAx val="67703936"/>
        <c:crosses val="autoZero"/>
        <c:crossBetween val="between"/>
      </c:valAx>
    </c:plotArea>
    <c:plotVisOnly val="1"/>
    <c:dispBlanksAs val="gap"/>
    <c:showDLblsOverMax val="0"/>
  </c:chart>
  <c:printSettings>
    <c:headerFooter/>
    <c:pageMargins b="0.78740157499999996" l="0.70000000000000007" r="0.70000000000000007" t="0.78740157499999996" header="0.30000000000000004" footer="0.30000000000000004"/>
    <c:pageSetup/>
  </c:printSettings>
</c:chartSpace>
</file>

<file path=xl/charts/chart3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de-DE" sz="1800" b="1">
                <a:solidFill>
                  <a:sysClr val="windowText" lastClr="000000"/>
                </a:solidFill>
              </a:rPr>
              <a:t>Briefwahl </a:t>
            </a:r>
            <a:r>
              <a:rPr lang="de-DE" sz="1800" b="1" baseline="0">
                <a:solidFill>
                  <a:sysClr val="windowText" lastClr="000000"/>
                </a:solidFill>
              </a:rPr>
              <a:t>Entwicklung</a:t>
            </a:r>
            <a:endParaRPr lang="de-DE" sz="1800" b="1">
              <a:solidFill>
                <a:sysClr val="windowText" lastClr="000000"/>
              </a:solidFill>
            </a:endParaRP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de-DE"/>
        </a:p>
      </c:txPr>
    </c:title>
    <c:autoTitleDeleted val="0"/>
    <c:plotArea>
      <c:layout/>
      <c:lineChart>
        <c:grouping val="standard"/>
        <c:varyColors val="0"/>
        <c:ser>
          <c:idx val="0"/>
          <c:order val="0"/>
          <c:tx>
            <c:strRef>
              <c:f>'2019'!$L$315</c:f>
              <c:strCache>
                <c:ptCount val="1"/>
                <c:pt idx="0">
                  <c:v>CDU</c:v>
                </c:pt>
              </c:strCache>
            </c:strRef>
          </c:tx>
          <c:spPr>
            <a:ln w="28575" cap="rnd">
              <a:solidFill>
                <a:sysClr val="windowText" lastClr="000000"/>
              </a:solidFill>
              <a:round/>
            </a:ln>
            <a:effectLst/>
          </c:spPr>
          <c:marker>
            <c:symbol val="none"/>
          </c:marker>
          <c:cat>
            <c:numRef>
              <c:f>'2019'!$K$316:$K$318</c:f>
              <c:numCache>
                <c:formatCode>General</c:formatCode>
                <c:ptCount val="3"/>
                <c:pt idx="0">
                  <c:v>2009</c:v>
                </c:pt>
                <c:pt idx="1">
                  <c:v>2014</c:v>
                </c:pt>
                <c:pt idx="2">
                  <c:v>2019</c:v>
                </c:pt>
              </c:numCache>
            </c:numRef>
          </c:cat>
          <c:val>
            <c:numRef>
              <c:f>'2019'!$L$316:$L$318</c:f>
              <c:numCache>
                <c:formatCode>0.00%</c:formatCode>
                <c:ptCount val="3"/>
                <c:pt idx="0">
                  <c:v>0.54293628808864269</c:v>
                </c:pt>
                <c:pt idx="1">
                  <c:v>0.4665109034267913</c:v>
                </c:pt>
                <c:pt idx="2">
                  <c:v>0.47959866220735786</c:v>
                </c:pt>
              </c:numCache>
            </c:numRef>
          </c:val>
          <c:smooth val="0"/>
          <c:extLst>
            <c:ext xmlns:c16="http://schemas.microsoft.com/office/drawing/2014/chart" uri="{C3380CC4-5D6E-409C-BE32-E72D297353CC}">
              <c16:uniqueId val="{00000000-F084-4EE5-932C-926051FF26A0}"/>
            </c:ext>
          </c:extLst>
        </c:ser>
        <c:ser>
          <c:idx val="1"/>
          <c:order val="1"/>
          <c:tx>
            <c:strRef>
              <c:f>'2019'!$M$315</c:f>
              <c:strCache>
                <c:ptCount val="1"/>
                <c:pt idx="0">
                  <c:v>SPD</c:v>
                </c:pt>
              </c:strCache>
            </c:strRef>
          </c:tx>
          <c:spPr>
            <a:ln w="28575" cap="rnd">
              <a:solidFill>
                <a:srgbClr val="FF0000"/>
              </a:solidFill>
              <a:round/>
            </a:ln>
            <a:effectLst/>
          </c:spPr>
          <c:marker>
            <c:symbol val="none"/>
          </c:marker>
          <c:cat>
            <c:numRef>
              <c:f>'2019'!$K$316:$K$318</c:f>
              <c:numCache>
                <c:formatCode>General</c:formatCode>
                <c:ptCount val="3"/>
                <c:pt idx="0">
                  <c:v>2009</c:v>
                </c:pt>
                <c:pt idx="1">
                  <c:v>2014</c:v>
                </c:pt>
                <c:pt idx="2">
                  <c:v>2019</c:v>
                </c:pt>
              </c:numCache>
            </c:numRef>
          </c:cat>
          <c:val>
            <c:numRef>
              <c:f>'2019'!$M$316:$M$318</c:f>
              <c:numCache>
                <c:formatCode>0.00%</c:formatCode>
                <c:ptCount val="3"/>
                <c:pt idx="0">
                  <c:v>0.15512465373961218</c:v>
                </c:pt>
                <c:pt idx="1">
                  <c:v>0.26947040498442365</c:v>
                </c:pt>
                <c:pt idx="2">
                  <c:v>0.15117056856187291</c:v>
                </c:pt>
              </c:numCache>
            </c:numRef>
          </c:val>
          <c:smooth val="0"/>
          <c:extLst>
            <c:ext xmlns:c16="http://schemas.microsoft.com/office/drawing/2014/chart" uri="{C3380CC4-5D6E-409C-BE32-E72D297353CC}">
              <c16:uniqueId val="{00000001-F084-4EE5-932C-926051FF26A0}"/>
            </c:ext>
          </c:extLst>
        </c:ser>
        <c:ser>
          <c:idx val="2"/>
          <c:order val="2"/>
          <c:tx>
            <c:strRef>
              <c:f>'2019'!$N$315</c:f>
              <c:strCache>
                <c:ptCount val="1"/>
                <c:pt idx="0">
                  <c:v>Grüne</c:v>
                </c:pt>
              </c:strCache>
            </c:strRef>
          </c:tx>
          <c:spPr>
            <a:ln w="28575" cap="rnd">
              <a:solidFill>
                <a:srgbClr val="00B050"/>
              </a:solidFill>
              <a:round/>
            </a:ln>
            <a:effectLst/>
          </c:spPr>
          <c:marker>
            <c:symbol val="none"/>
          </c:marker>
          <c:cat>
            <c:numRef>
              <c:f>'2019'!$K$316:$K$318</c:f>
              <c:numCache>
                <c:formatCode>General</c:formatCode>
                <c:ptCount val="3"/>
                <c:pt idx="0">
                  <c:v>2009</c:v>
                </c:pt>
                <c:pt idx="1">
                  <c:v>2014</c:v>
                </c:pt>
                <c:pt idx="2">
                  <c:v>2019</c:v>
                </c:pt>
              </c:numCache>
            </c:numRef>
          </c:cat>
          <c:val>
            <c:numRef>
              <c:f>'2019'!$N$316:$N$318</c:f>
              <c:numCache>
                <c:formatCode>0.00%</c:formatCode>
                <c:ptCount val="3"/>
                <c:pt idx="0">
                  <c:v>5.2631578947368418E-2</c:v>
                </c:pt>
                <c:pt idx="1">
                  <c:v>7.5545171339563857E-2</c:v>
                </c:pt>
                <c:pt idx="2">
                  <c:v>0.14715719063545152</c:v>
                </c:pt>
              </c:numCache>
            </c:numRef>
          </c:val>
          <c:smooth val="0"/>
          <c:extLst>
            <c:ext xmlns:c16="http://schemas.microsoft.com/office/drawing/2014/chart" uri="{C3380CC4-5D6E-409C-BE32-E72D297353CC}">
              <c16:uniqueId val="{00000002-F084-4EE5-932C-926051FF26A0}"/>
            </c:ext>
          </c:extLst>
        </c:ser>
        <c:ser>
          <c:idx val="3"/>
          <c:order val="3"/>
          <c:tx>
            <c:strRef>
              <c:f>'2019'!$O$315</c:f>
              <c:strCache>
                <c:ptCount val="1"/>
                <c:pt idx="0">
                  <c:v>AFD</c:v>
                </c:pt>
              </c:strCache>
            </c:strRef>
          </c:tx>
          <c:spPr>
            <a:ln w="28575" cap="rnd">
              <a:solidFill>
                <a:srgbClr val="0070C0"/>
              </a:solidFill>
              <a:round/>
            </a:ln>
            <a:effectLst/>
          </c:spPr>
          <c:marker>
            <c:symbol val="none"/>
          </c:marker>
          <c:cat>
            <c:numRef>
              <c:f>'2019'!$K$316:$K$318</c:f>
              <c:numCache>
                <c:formatCode>General</c:formatCode>
                <c:ptCount val="3"/>
                <c:pt idx="0">
                  <c:v>2009</c:v>
                </c:pt>
                <c:pt idx="1">
                  <c:v>2014</c:v>
                </c:pt>
                <c:pt idx="2">
                  <c:v>2019</c:v>
                </c:pt>
              </c:numCache>
            </c:numRef>
          </c:cat>
          <c:val>
            <c:numRef>
              <c:f>'2019'!$O$316:$O$318</c:f>
              <c:numCache>
                <c:formatCode>0.00%</c:formatCode>
                <c:ptCount val="3"/>
                <c:pt idx="1">
                  <c:v>6.4641744548286598E-2</c:v>
                </c:pt>
                <c:pt idx="2">
                  <c:v>6.0200668896321072E-2</c:v>
                </c:pt>
              </c:numCache>
            </c:numRef>
          </c:val>
          <c:smooth val="0"/>
          <c:extLst>
            <c:ext xmlns:c16="http://schemas.microsoft.com/office/drawing/2014/chart" uri="{C3380CC4-5D6E-409C-BE32-E72D297353CC}">
              <c16:uniqueId val="{00000003-F084-4EE5-932C-926051FF26A0}"/>
            </c:ext>
          </c:extLst>
        </c:ser>
        <c:ser>
          <c:idx val="4"/>
          <c:order val="4"/>
          <c:tx>
            <c:strRef>
              <c:f>'2019'!$P$315</c:f>
              <c:strCache>
                <c:ptCount val="1"/>
                <c:pt idx="0">
                  <c:v>Die Linke</c:v>
                </c:pt>
              </c:strCache>
            </c:strRef>
          </c:tx>
          <c:spPr>
            <a:ln w="28575" cap="rnd">
              <a:solidFill>
                <a:srgbClr val="C00000"/>
              </a:solidFill>
              <a:round/>
            </a:ln>
            <a:effectLst/>
          </c:spPr>
          <c:marker>
            <c:symbol val="none"/>
          </c:marker>
          <c:cat>
            <c:numRef>
              <c:f>'2019'!$K$316:$K$318</c:f>
              <c:numCache>
                <c:formatCode>General</c:formatCode>
                <c:ptCount val="3"/>
                <c:pt idx="0">
                  <c:v>2009</c:v>
                </c:pt>
                <c:pt idx="1">
                  <c:v>2014</c:v>
                </c:pt>
                <c:pt idx="2">
                  <c:v>2019</c:v>
                </c:pt>
              </c:numCache>
            </c:numRef>
          </c:cat>
          <c:val>
            <c:numRef>
              <c:f>'2019'!$P$316:$P$318</c:f>
              <c:numCache>
                <c:formatCode>0.00%</c:formatCode>
                <c:ptCount val="3"/>
                <c:pt idx="0">
                  <c:v>3.4626038781163437E-2</c:v>
                </c:pt>
                <c:pt idx="1">
                  <c:v>2.336448598130841E-2</c:v>
                </c:pt>
                <c:pt idx="2">
                  <c:v>2.2742474916387961E-2</c:v>
                </c:pt>
              </c:numCache>
            </c:numRef>
          </c:val>
          <c:smooth val="0"/>
          <c:extLst>
            <c:ext xmlns:c16="http://schemas.microsoft.com/office/drawing/2014/chart" uri="{C3380CC4-5D6E-409C-BE32-E72D297353CC}">
              <c16:uniqueId val="{00000004-F084-4EE5-932C-926051FF26A0}"/>
            </c:ext>
          </c:extLst>
        </c:ser>
        <c:ser>
          <c:idx val="5"/>
          <c:order val="5"/>
          <c:tx>
            <c:strRef>
              <c:f>'2019'!$Q$315</c:f>
              <c:strCache>
                <c:ptCount val="1"/>
                <c:pt idx="0">
                  <c:v>FDP</c:v>
                </c:pt>
              </c:strCache>
            </c:strRef>
          </c:tx>
          <c:spPr>
            <a:ln w="28575" cap="rnd">
              <a:solidFill>
                <a:srgbClr val="FFFF00"/>
              </a:solidFill>
              <a:round/>
            </a:ln>
            <a:effectLst/>
          </c:spPr>
          <c:marker>
            <c:symbol val="none"/>
          </c:marker>
          <c:cat>
            <c:numRef>
              <c:f>'2019'!$K$316:$K$318</c:f>
              <c:numCache>
                <c:formatCode>General</c:formatCode>
                <c:ptCount val="3"/>
                <c:pt idx="0">
                  <c:v>2009</c:v>
                </c:pt>
                <c:pt idx="1">
                  <c:v>2014</c:v>
                </c:pt>
                <c:pt idx="2">
                  <c:v>2019</c:v>
                </c:pt>
              </c:numCache>
            </c:numRef>
          </c:cat>
          <c:val>
            <c:numRef>
              <c:f>'2019'!$Q$316:$Q$318</c:f>
              <c:numCache>
                <c:formatCode>0.00%</c:formatCode>
                <c:ptCount val="3"/>
                <c:pt idx="0">
                  <c:v>0.15512465373961218</c:v>
                </c:pt>
                <c:pt idx="1">
                  <c:v>5.6853582554517133E-2</c:v>
                </c:pt>
                <c:pt idx="2">
                  <c:v>6.488294314381271E-2</c:v>
                </c:pt>
              </c:numCache>
            </c:numRef>
          </c:val>
          <c:smooth val="0"/>
          <c:extLst>
            <c:ext xmlns:c16="http://schemas.microsoft.com/office/drawing/2014/chart" uri="{C3380CC4-5D6E-409C-BE32-E72D297353CC}">
              <c16:uniqueId val="{00000005-F084-4EE5-932C-926051FF26A0}"/>
            </c:ext>
          </c:extLst>
        </c:ser>
        <c:ser>
          <c:idx val="6"/>
          <c:order val="6"/>
          <c:tx>
            <c:strRef>
              <c:f>'2019'!$R$315</c:f>
              <c:strCache>
                <c:ptCount val="1"/>
                <c:pt idx="0">
                  <c:v>Sonstige</c:v>
                </c:pt>
              </c:strCache>
            </c:strRef>
          </c:tx>
          <c:spPr>
            <a:ln w="28575" cap="rnd">
              <a:solidFill>
                <a:schemeClr val="accent1">
                  <a:lumMod val="60000"/>
                  <a:lumOff val="40000"/>
                </a:schemeClr>
              </a:solidFill>
              <a:round/>
            </a:ln>
            <a:effectLst/>
          </c:spPr>
          <c:marker>
            <c:symbol val="none"/>
          </c:marker>
          <c:cat>
            <c:numRef>
              <c:f>'2019'!$K$316:$K$318</c:f>
              <c:numCache>
                <c:formatCode>General</c:formatCode>
                <c:ptCount val="3"/>
                <c:pt idx="0">
                  <c:v>2009</c:v>
                </c:pt>
                <c:pt idx="1">
                  <c:v>2014</c:v>
                </c:pt>
                <c:pt idx="2">
                  <c:v>2019</c:v>
                </c:pt>
              </c:numCache>
            </c:numRef>
          </c:cat>
          <c:val>
            <c:numRef>
              <c:f>'2019'!$R$316:$R$318</c:f>
              <c:numCache>
                <c:formatCode>0.00%</c:formatCode>
                <c:ptCount val="3"/>
                <c:pt idx="0">
                  <c:v>5.9556786703601108E-2</c:v>
                </c:pt>
                <c:pt idx="1">
                  <c:v>4.3613707165109032E-2</c:v>
                </c:pt>
                <c:pt idx="2">
                  <c:v>7.4247491638795987E-2</c:v>
                </c:pt>
              </c:numCache>
            </c:numRef>
          </c:val>
          <c:smooth val="0"/>
          <c:extLst>
            <c:ext xmlns:c16="http://schemas.microsoft.com/office/drawing/2014/chart" uri="{C3380CC4-5D6E-409C-BE32-E72D297353CC}">
              <c16:uniqueId val="{00000006-F084-4EE5-932C-926051FF26A0}"/>
            </c:ext>
          </c:extLst>
        </c:ser>
        <c:dLbls>
          <c:showLegendKey val="0"/>
          <c:showVal val="0"/>
          <c:showCatName val="0"/>
          <c:showSerName val="0"/>
          <c:showPercent val="0"/>
          <c:showBubbleSize val="0"/>
        </c:dLbls>
        <c:smooth val="0"/>
        <c:axId val="260585656"/>
        <c:axId val="260585328"/>
      </c:lineChart>
      <c:catAx>
        <c:axId val="26058565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crossAx val="260585328"/>
        <c:crosses val="autoZero"/>
        <c:auto val="1"/>
        <c:lblAlgn val="ctr"/>
        <c:lblOffset val="100"/>
        <c:noMultiLvlLbl val="0"/>
      </c:catAx>
      <c:valAx>
        <c:axId val="260585328"/>
        <c:scaling>
          <c:orientation val="minMax"/>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crossAx val="260585656"/>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ysClr val="windowText" lastClr="000000"/>
      </a:solidFill>
      <a:round/>
    </a:ln>
    <a:effectLst/>
  </c:spPr>
  <c:txPr>
    <a:bodyPr/>
    <a:lstStyle/>
    <a:p>
      <a:pPr>
        <a:defRPr/>
      </a:pPr>
      <a:endParaRPr lang="de-DE"/>
    </a:p>
  </c:txPr>
  <c:printSettings>
    <c:headerFooter/>
    <c:pageMargins b="0.78740157499999996" l="0.7" r="0.7" t="0.78740157499999996"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de-DE"/>
              <a:t>004-Amelunxen</a:t>
            </a:r>
            <a:r>
              <a:rPr lang="de-DE" baseline="0"/>
              <a:t> Prozentual</a:t>
            </a:r>
            <a:endParaRPr lang="de-DE"/>
          </a:p>
        </c:rich>
      </c:tx>
      <c:overlay val="0"/>
    </c:title>
    <c:autoTitleDeleted val="0"/>
    <c:view3D>
      <c:rotX val="30"/>
      <c:rotY val="0"/>
      <c:rAngAx val="0"/>
    </c:view3D>
    <c:floor>
      <c:thickness val="0"/>
    </c:floor>
    <c:sideWall>
      <c:thickness val="0"/>
    </c:sideWall>
    <c:backWall>
      <c:thickness val="0"/>
    </c:backWall>
    <c:plotArea>
      <c:layout/>
      <c:pie3DChart>
        <c:varyColors val="1"/>
        <c:ser>
          <c:idx val="0"/>
          <c:order val="0"/>
          <c:tx>
            <c:strRef>
              <c:f>'2019'!$A$52:$B$52</c:f>
              <c:strCache>
                <c:ptCount val="2"/>
                <c:pt idx="0">
                  <c:v>004-Amelunxen Prozentual</c:v>
                </c:pt>
              </c:strCache>
            </c:strRef>
          </c:tx>
          <c:dPt>
            <c:idx val="0"/>
            <c:bubble3D val="0"/>
            <c:spPr>
              <a:solidFill>
                <a:schemeClr val="tx1"/>
              </a:solidFill>
              <a:ln>
                <a:solidFill>
                  <a:schemeClr val="bg1">
                    <a:lumMod val="50000"/>
                  </a:schemeClr>
                </a:solidFill>
              </a:ln>
            </c:spPr>
            <c:extLst>
              <c:ext xmlns:c16="http://schemas.microsoft.com/office/drawing/2014/chart" uri="{C3380CC4-5D6E-409C-BE32-E72D297353CC}">
                <c16:uniqueId val="{00000001-2F4B-4103-BDC5-09BA9C6451F0}"/>
              </c:ext>
            </c:extLst>
          </c:dPt>
          <c:dPt>
            <c:idx val="1"/>
            <c:bubble3D val="0"/>
            <c:spPr>
              <a:solidFill>
                <a:srgbClr val="FF0000"/>
              </a:solidFill>
            </c:spPr>
            <c:extLst>
              <c:ext xmlns:c16="http://schemas.microsoft.com/office/drawing/2014/chart" uri="{C3380CC4-5D6E-409C-BE32-E72D297353CC}">
                <c16:uniqueId val="{00000003-2F4B-4103-BDC5-09BA9C6451F0}"/>
              </c:ext>
            </c:extLst>
          </c:dPt>
          <c:dPt>
            <c:idx val="2"/>
            <c:bubble3D val="0"/>
            <c:spPr>
              <a:solidFill>
                <a:srgbClr val="00B050"/>
              </a:solidFill>
            </c:spPr>
            <c:extLst>
              <c:ext xmlns:c16="http://schemas.microsoft.com/office/drawing/2014/chart" uri="{C3380CC4-5D6E-409C-BE32-E72D297353CC}">
                <c16:uniqueId val="{00000005-2F4B-4103-BDC5-09BA9C6451F0}"/>
              </c:ext>
            </c:extLst>
          </c:dPt>
          <c:dPt>
            <c:idx val="3"/>
            <c:bubble3D val="0"/>
            <c:spPr>
              <a:solidFill>
                <a:srgbClr val="0070C0"/>
              </a:solidFill>
            </c:spPr>
            <c:extLst>
              <c:ext xmlns:c16="http://schemas.microsoft.com/office/drawing/2014/chart" uri="{C3380CC4-5D6E-409C-BE32-E72D297353CC}">
                <c16:uniqueId val="{00000007-2F4B-4103-BDC5-09BA9C6451F0}"/>
              </c:ext>
            </c:extLst>
          </c:dPt>
          <c:dPt>
            <c:idx val="4"/>
            <c:bubble3D val="0"/>
            <c:spPr>
              <a:solidFill>
                <a:srgbClr val="FF0066"/>
              </a:solidFill>
            </c:spPr>
            <c:extLst>
              <c:ext xmlns:c16="http://schemas.microsoft.com/office/drawing/2014/chart" uri="{C3380CC4-5D6E-409C-BE32-E72D297353CC}">
                <c16:uniqueId val="{00000009-2F4B-4103-BDC5-09BA9C6451F0}"/>
              </c:ext>
            </c:extLst>
          </c:dPt>
          <c:dPt>
            <c:idx val="5"/>
            <c:bubble3D val="0"/>
            <c:spPr>
              <a:solidFill>
                <a:srgbClr val="FFFF00"/>
              </a:solidFill>
            </c:spPr>
            <c:extLst>
              <c:ext xmlns:c16="http://schemas.microsoft.com/office/drawing/2014/chart" uri="{C3380CC4-5D6E-409C-BE32-E72D297353CC}">
                <c16:uniqueId val="{0000000B-2F4B-4103-BDC5-09BA9C6451F0}"/>
              </c:ext>
            </c:extLst>
          </c:dPt>
          <c:dLbls>
            <c:dLbl>
              <c:idx val="0"/>
              <c:spPr/>
              <c:txPr>
                <a:bodyPr/>
                <a:lstStyle/>
                <a:p>
                  <a:pPr>
                    <a:defRPr>
                      <a:solidFill>
                        <a:schemeClr val="bg1"/>
                      </a:solidFill>
                    </a:defRPr>
                  </a:pPr>
                  <a:endParaRPr lang="de-DE"/>
                </a:p>
              </c:txPr>
              <c:showLegendKey val="0"/>
              <c:showVal val="1"/>
              <c:showCatName val="0"/>
              <c:showSerName val="0"/>
              <c:showPercent val="0"/>
              <c:showBubbleSize val="0"/>
              <c:extLst>
                <c:ext xmlns:c16="http://schemas.microsoft.com/office/drawing/2014/chart" uri="{C3380CC4-5D6E-409C-BE32-E72D297353CC}">
                  <c16:uniqueId val="{00000001-2F4B-4103-BDC5-09BA9C6451F0}"/>
                </c:ext>
              </c:extLst>
            </c:dLbl>
            <c:spPr>
              <a:noFill/>
              <a:ln>
                <a:noFill/>
              </a:ln>
              <a:effectLst/>
            </c:spPr>
            <c:showLegendKey val="0"/>
            <c:showVal val="1"/>
            <c:showCatName val="0"/>
            <c:showSerName val="0"/>
            <c:showPercent val="0"/>
            <c:showBubbleSize val="0"/>
            <c:showLeaderLines val="1"/>
            <c:extLst>
              <c:ext xmlns:c15="http://schemas.microsoft.com/office/drawing/2012/chart" uri="{CE6537A1-D6FC-4f65-9D91-7224C49458BB}"/>
            </c:extLst>
          </c:dLbls>
          <c:cat>
            <c:strRef>
              <c:f>'2019'!$C$51:$I$51</c:f>
              <c:strCache>
                <c:ptCount val="7"/>
                <c:pt idx="0">
                  <c:v>CDU</c:v>
                </c:pt>
                <c:pt idx="1">
                  <c:v>SPD</c:v>
                </c:pt>
                <c:pt idx="2">
                  <c:v>Grüne</c:v>
                </c:pt>
                <c:pt idx="3">
                  <c:v>AFD</c:v>
                </c:pt>
                <c:pt idx="4">
                  <c:v>Die Linke</c:v>
                </c:pt>
                <c:pt idx="5">
                  <c:v>FDP</c:v>
                </c:pt>
                <c:pt idx="6">
                  <c:v>Sonstige</c:v>
                </c:pt>
              </c:strCache>
            </c:strRef>
          </c:cat>
          <c:val>
            <c:numRef>
              <c:f>'2019'!$C$52:$I$52</c:f>
              <c:numCache>
                <c:formatCode>0.00%</c:formatCode>
                <c:ptCount val="7"/>
                <c:pt idx="0">
                  <c:v>0.36784140969162998</c:v>
                </c:pt>
                <c:pt idx="1">
                  <c:v>0.23127753303964757</c:v>
                </c:pt>
                <c:pt idx="2">
                  <c:v>0.18722466960352424</c:v>
                </c:pt>
                <c:pt idx="3">
                  <c:v>6.1674008810572688E-2</c:v>
                </c:pt>
                <c:pt idx="4">
                  <c:v>2.4229074889867842E-2</c:v>
                </c:pt>
                <c:pt idx="5">
                  <c:v>5.7268722466960353E-2</c:v>
                </c:pt>
                <c:pt idx="6">
                  <c:v>7.0484581497797363E-2</c:v>
                </c:pt>
              </c:numCache>
            </c:numRef>
          </c:val>
          <c:extLst>
            <c:ext xmlns:c16="http://schemas.microsoft.com/office/drawing/2014/chart" uri="{C3380CC4-5D6E-409C-BE32-E72D297353CC}">
              <c16:uniqueId val="{0000000C-2F4B-4103-BDC5-09BA9C6451F0}"/>
            </c:ext>
          </c:extLst>
        </c:ser>
        <c:dLbls>
          <c:showLegendKey val="0"/>
          <c:showVal val="0"/>
          <c:showCatName val="0"/>
          <c:showSerName val="0"/>
          <c:showPercent val="0"/>
          <c:showBubbleSize val="0"/>
          <c:showLeaderLines val="1"/>
        </c:dLbls>
      </c:pie3DChart>
    </c:plotArea>
    <c:plotVisOnly val="1"/>
    <c:dispBlanksAs val="zero"/>
    <c:showDLblsOverMax val="0"/>
  </c:chart>
  <c:printSettings>
    <c:headerFooter/>
    <c:pageMargins b="0.78740157499999996" l="0.70000000000000007" r="0.70000000000000007" t="0.78740157499999996" header="0.30000000000000004" footer="0.30000000000000004"/>
    <c:pageSetup/>
  </c:printSettings>
</c:chartSpace>
</file>

<file path=xl/charts/chart4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de-DE"/>
              <a:t>Stadt</a:t>
            </a:r>
            <a:r>
              <a:rPr lang="de-DE" baseline="0"/>
              <a:t> Beverungen</a:t>
            </a:r>
            <a:r>
              <a:rPr lang="de-DE"/>
              <a:t> </a:t>
            </a:r>
            <a:r>
              <a:rPr lang="de-DE" baseline="0"/>
              <a:t>Prozentual</a:t>
            </a:r>
            <a:endParaRPr lang="de-DE"/>
          </a:p>
        </c:rich>
      </c:tx>
      <c:overlay val="0"/>
    </c:title>
    <c:autoTitleDeleted val="0"/>
    <c:view3D>
      <c:rotX val="30"/>
      <c:rotY val="0"/>
      <c:rAngAx val="0"/>
    </c:view3D>
    <c:floor>
      <c:thickness val="0"/>
    </c:floor>
    <c:sideWall>
      <c:thickness val="0"/>
    </c:sideWall>
    <c:backWall>
      <c:thickness val="0"/>
    </c:backWall>
    <c:plotArea>
      <c:layout/>
      <c:pie3DChart>
        <c:varyColors val="1"/>
        <c:ser>
          <c:idx val="0"/>
          <c:order val="0"/>
          <c:tx>
            <c:strRef>
              <c:f>'2019'!$A$340:$B$340</c:f>
              <c:strCache>
                <c:ptCount val="2"/>
                <c:pt idx="0">
                  <c:v>332-Stadt Beverungen Prozentual</c:v>
                </c:pt>
              </c:strCache>
            </c:strRef>
          </c:tx>
          <c:dPt>
            <c:idx val="0"/>
            <c:bubble3D val="0"/>
            <c:spPr>
              <a:solidFill>
                <a:schemeClr val="tx1"/>
              </a:solidFill>
              <a:ln>
                <a:solidFill>
                  <a:schemeClr val="bg1">
                    <a:lumMod val="50000"/>
                  </a:schemeClr>
                </a:solidFill>
              </a:ln>
            </c:spPr>
            <c:extLst>
              <c:ext xmlns:c16="http://schemas.microsoft.com/office/drawing/2014/chart" uri="{C3380CC4-5D6E-409C-BE32-E72D297353CC}">
                <c16:uniqueId val="{00000001-EA9B-4801-89AF-B0B35219DF9C}"/>
              </c:ext>
            </c:extLst>
          </c:dPt>
          <c:dPt>
            <c:idx val="1"/>
            <c:bubble3D val="0"/>
            <c:spPr>
              <a:solidFill>
                <a:srgbClr val="FF0000"/>
              </a:solidFill>
            </c:spPr>
            <c:extLst>
              <c:ext xmlns:c16="http://schemas.microsoft.com/office/drawing/2014/chart" uri="{C3380CC4-5D6E-409C-BE32-E72D297353CC}">
                <c16:uniqueId val="{00000003-EA9B-4801-89AF-B0B35219DF9C}"/>
              </c:ext>
            </c:extLst>
          </c:dPt>
          <c:dPt>
            <c:idx val="2"/>
            <c:bubble3D val="0"/>
            <c:spPr>
              <a:solidFill>
                <a:srgbClr val="00B050"/>
              </a:solidFill>
            </c:spPr>
            <c:extLst>
              <c:ext xmlns:c16="http://schemas.microsoft.com/office/drawing/2014/chart" uri="{C3380CC4-5D6E-409C-BE32-E72D297353CC}">
                <c16:uniqueId val="{00000005-EA9B-4801-89AF-B0B35219DF9C}"/>
              </c:ext>
            </c:extLst>
          </c:dPt>
          <c:dPt>
            <c:idx val="3"/>
            <c:bubble3D val="0"/>
            <c:spPr>
              <a:solidFill>
                <a:srgbClr val="0070C0"/>
              </a:solidFill>
            </c:spPr>
            <c:extLst>
              <c:ext xmlns:c16="http://schemas.microsoft.com/office/drawing/2014/chart" uri="{C3380CC4-5D6E-409C-BE32-E72D297353CC}">
                <c16:uniqueId val="{00000007-EA9B-4801-89AF-B0B35219DF9C}"/>
              </c:ext>
            </c:extLst>
          </c:dPt>
          <c:dPt>
            <c:idx val="4"/>
            <c:bubble3D val="0"/>
            <c:spPr>
              <a:solidFill>
                <a:srgbClr val="FF0066"/>
              </a:solidFill>
            </c:spPr>
            <c:extLst>
              <c:ext xmlns:c16="http://schemas.microsoft.com/office/drawing/2014/chart" uri="{C3380CC4-5D6E-409C-BE32-E72D297353CC}">
                <c16:uniqueId val="{00000009-EA9B-4801-89AF-B0B35219DF9C}"/>
              </c:ext>
            </c:extLst>
          </c:dPt>
          <c:dPt>
            <c:idx val="5"/>
            <c:bubble3D val="0"/>
            <c:spPr>
              <a:solidFill>
                <a:srgbClr val="FFFF00"/>
              </a:solidFill>
            </c:spPr>
            <c:extLst>
              <c:ext xmlns:c16="http://schemas.microsoft.com/office/drawing/2014/chart" uri="{C3380CC4-5D6E-409C-BE32-E72D297353CC}">
                <c16:uniqueId val="{0000000B-EA9B-4801-89AF-B0B35219DF9C}"/>
              </c:ext>
            </c:extLst>
          </c:dPt>
          <c:dLbls>
            <c:dLbl>
              <c:idx val="0"/>
              <c:spPr/>
              <c:txPr>
                <a:bodyPr/>
                <a:lstStyle/>
                <a:p>
                  <a:pPr>
                    <a:defRPr>
                      <a:solidFill>
                        <a:schemeClr val="bg1"/>
                      </a:solidFill>
                    </a:defRPr>
                  </a:pPr>
                  <a:endParaRPr lang="de-DE"/>
                </a:p>
              </c:txPr>
              <c:showLegendKey val="0"/>
              <c:showVal val="1"/>
              <c:showCatName val="0"/>
              <c:showSerName val="0"/>
              <c:showPercent val="0"/>
              <c:showBubbleSize val="0"/>
              <c:extLst>
                <c:ext xmlns:c16="http://schemas.microsoft.com/office/drawing/2014/chart" uri="{C3380CC4-5D6E-409C-BE32-E72D297353CC}">
                  <c16:uniqueId val="{00000001-EA9B-4801-89AF-B0B35219DF9C}"/>
                </c:ext>
              </c:extLst>
            </c:dLbl>
            <c:spPr>
              <a:noFill/>
              <a:ln>
                <a:noFill/>
              </a:ln>
              <a:effectLst/>
            </c:spPr>
            <c:showLegendKey val="0"/>
            <c:showVal val="1"/>
            <c:showCatName val="0"/>
            <c:showSerName val="0"/>
            <c:showPercent val="0"/>
            <c:showBubbleSize val="0"/>
            <c:showLeaderLines val="1"/>
            <c:extLst>
              <c:ext xmlns:c15="http://schemas.microsoft.com/office/drawing/2012/chart" uri="{CE6537A1-D6FC-4f65-9D91-7224C49458BB}"/>
            </c:extLst>
          </c:dLbls>
          <c:cat>
            <c:strRef>
              <c:f>'2019'!$C$339:$I$339</c:f>
              <c:strCache>
                <c:ptCount val="7"/>
                <c:pt idx="0">
                  <c:v>CDU</c:v>
                </c:pt>
                <c:pt idx="1">
                  <c:v>SPD</c:v>
                </c:pt>
                <c:pt idx="2">
                  <c:v>Grüne</c:v>
                </c:pt>
                <c:pt idx="3">
                  <c:v>AFD</c:v>
                </c:pt>
                <c:pt idx="4">
                  <c:v>Die Linke</c:v>
                </c:pt>
                <c:pt idx="5">
                  <c:v>FDP</c:v>
                </c:pt>
                <c:pt idx="6">
                  <c:v>Sonstige</c:v>
                </c:pt>
              </c:strCache>
            </c:strRef>
          </c:cat>
          <c:val>
            <c:numRef>
              <c:f>'2019'!$C$340:$I$340</c:f>
              <c:numCache>
                <c:formatCode>0.00%</c:formatCode>
                <c:ptCount val="7"/>
                <c:pt idx="0">
                  <c:v>0.43448596681656071</c:v>
                </c:pt>
                <c:pt idx="1">
                  <c:v>0.17692665529539464</c:v>
                </c:pt>
                <c:pt idx="2">
                  <c:v>0.14591409520855947</c:v>
                </c:pt>
                <c:pt idx="3">
                  <c:v>7.2569390603194298E-2</c:v>
                </c:pt>
                <c:pt idx="4">
                  <c:v>2.9461932082493411E-2</c:v>
                </c:pt>
                <c:pt idx="5">
                  <c:v>6.5746627384090553E-2</c:v>
                </c:pt>
                <c:pt idx="6">
                  <c:v>7.4895332609706933E-2</c:v>
                </c:pt>
              </c:numCache>
            </c:numRef>
          </c:val>
          <c:extLst>
            <c:ext xmlns:c16="http://schemas.microsoft.com/office/drawing/2014/chart" uri="{C3380CC4-5D6E-409C-BE32-E72D297353CC}">
              <c16:uniqueId val="{0000000C-EA9B-4801-89AF-B0B35219DF9C}"/>
            </c:ext>
          </c:extLst>
        </c:ser>
        <c:dLbls>
          <c:showLegendKey val="0"/>
          <c:showVal val="0"/>
          <c:showCatName val="0"/>
          <c:showSerName val="0"/>
          <c:showPercent val="0"/>
          <c:showBubbleSize val="0"/>
          <c:showLeaderLines val="1"/>
        </c:dLbls>
      </c:pie3DChart>
    </c:plotArea>
    <c:plotVisOnly val="1"/>
    <c:dispBlanksAs val="zero"/>
    <c:showDLblsOverMax val="0"/>
  </c:chart>
  <c:printSettings>
    <c:headerFooter/>
    <c:pageMargins b="0.78740157499999996" l="0.70000000000000007" r="0.70000000000000007" t="0.78740157499999996" header="0.30000000000000004" footer="0.30000000000000004"/>
    <c:pageSetup/>
  </c:printSettings>
</c:chartSpace>
</file>

<file path=xl/charts/chart4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de-DE"/>
              <a:t>Stadt</a:t>
            </a:r>
            <a:r>
              <a:rPr lang="de-DE" baseline="0"/>
              <a:t> Beverungen</a:t>
            </a:r>
            <a:r>
              <a:rPr lang="de-DE"/>
              <a:t> Gewinn/Verlust</a:t>
            </a:r>
          </a:p>
        </c:rich>
      </c:tx>
      <c:overlay val="0"/>
    </c:title>
    <c:autoTitleDeleted val="0"/>
    <c:plotArea>
      <c:layout/>
      <c:barChart>
        <c:barDir val="col"/>
        <c:grouping val="clustered"/>
        <c:varyColors val="0"/>
        <c:ser>
          <c:idx val="0"/>
          <c:order val="0"/>
          <c:tx>
            <c:strRef>
              <c:f>'2019'!$A$341:$B$341</c:f>
              <c:strCache>
                <c:ptCount val="2"/>
                <c:pt idx="0">
                  <c:v>332-Stadt Beverungen Gewinn/Verlust</c:v>
                </c:pt>
              </c:strCache>
            </c:strRef>
          </c:tx>
          <c:spPr>
            <a:solidFill>
              <a:schemeClr val="tx2">
                <a:lumMod val="20000"/>
                <a:lumOff val="80000"/>
              </a:schemeClr>
            </a:solidFill>
          </c:spPr>
          <c:invertIfNegative val="0"/>
          <c:dPt>
            <c:idx val="0"/>
            <c:invertIfNegative val="0"/>
            <c:bubble3D val="0"/>
            <c:spPr>
              <a:solidFill>
                <a:schemeClr val="tx1"/>
              </a:solidFill>
            </c:spPr>
            <c:extLst>
              <c:ext xmlns:c16="http://schemas.microsoft.com/office/drawing/2014/chart" uri="{C3380CC4-5D6E-409C-BE32-E72D297353CC}">
                <c16:uniqueId val="{00000001-0D71-4A7F-9599-E3580931E5C5}"/>
              </c:ext>
            </c:extLst>
          </c:dPt>
          <c:dPt>
            <c:idx val="1"/>
            <c:invertIfNegative val="0"/>
            <c:bubble3D val="0"/>
            <c:spPr>
              <a:solidFill>
                <a:srgbClr val="FF0000"/>
              </a:solidFill>
            </c:spPr>
            <c:extLst>
              <c:ext xmlns:c16="http://schemas.microsoft.com/office/drawing/2014/chart" uri="{C3380CC4-5D6E-409C-BE32-E72D297353CC}">
                <c16:uniqueId val="{00000003-0D71-4A7F-9599-E3580931E5C5}"/>
              </c:ext>
            </c:extLst>
          </c:dPt>
          <c:dPt>
            <c:idx val="2"/>
            <c:invertIfNegative val="0"/>
            <c:bubble3D val="0"/>
            <c:spPr>
              <a:solidFill>
                <a:srgbClr val="00B050"/>
              </a:solidFill>
            </c:spPr>
            <c:extLst>
              <c:ext xmlns:c16="http://schemas.microsoft.com/office/drawing/2014/chart" uri="{C3380CC4-5D6E-409C-BE32-E72D297353CC}">
                <c16:uniqueId val="{00000005-0D71-4A7F-9599-E3580931E5C5}"/>
              </c:ext>
            </c:extLst>
          </c:dPt>
          <c:dPt>
            <c:idx val="3"/>
            <c:invertIfNegative val="0"/>
            <c:bubble3D val="0"/>
            <c:spPr>
              <a:solidFill>
                <a:srgbClr val="0070C0"/>
              </a:solidFill>
            </c:spPr>
            <c:extLst>
              <c:ext xmlns:c16="http://schemas.microsoft.com/office/drawing/2014/chart" uri="{C3380CC4-5D6E-409C-BE32-E72D297353CC}">
                <c16:uniqueId val="{00000007-0D71-4A7F-9599-E3580931E5C5}"/>
              </c:ext>
            </c:extLst>
          </c:dPt>
          <c:dPt>
            <c:idx val="4"/>
            <c:invertIfNegative val="0"/>
            <c:bubble3D val="0"/>
            <c:spPr>
              <a:solidFill>
                <a:srgbClr val="FF0066"/>
              </a:solidFill>
            </c:spPr>
            <c:extLst>
              <c:ext xmlns:c16="http://schemas.microsoft.com/office/drawing/2014/chart" uri="{C3380CC4-5D6E-409C-BE32-E72D297353CC}">
                <c16:uniqueId val="{00000009-0D71-4A7F-9599-E3580931E5C5}"/>
              </c:ext>
            </c:extLst>
          </c:dPt>
          <c:dPt>
            <c:idx val="5"/>
            <c:invertIfNegative val="0"/>
            <c:bubble3D val="0"/>
            <c:spPr>
              <a:solidFill>
                <a:srgbClr val="FFFF00"/>
              </a:solidFill>
            </c:spPr>
            <c:extLst>
              <c:ext xmlns:c16="http://schemas.microsoft.com/office/drawing/2014/chart" uri="{C3380CC4-5D6E-409C-BE32-E72D297353CC}">
                <c16:uniqueId val="{0000000B-0D71-4A7F-9599-E3580931E5C5}"/>
              </c:ext>
            </c:extLst>
          </c:dPt>
          <c:dPt>
            <c:idx val="6"/>
            <c:invertIfNegative val="0"/>
            <c:bubble3D val="0"/>
            <c:spPr>
              <a:solidFill>
                <a:schemeClr val="tx2">
                  <a:lumMod val="60000"/>
                  <a:lumOff val="40000"/>
                </a:schemeClr>
              </a:solidFill>
              <a:ln>
                <a:solidFill>
                  <a:schemeClr val="tx2">
                    <a:lumMod val="60000"/>
                    <a:lumOff val="40000"/>
                  </a:schemeClr>
                </a:solidFill>
              </a:ln>
            </c:spPr>
            <c:extLst>
              <c:ext xmlns:c16="http://schemas.microsoft.com/office/drawing/2014/chart" uri="{C3380CC4-5D6E-409C-BE32-E72D297353CC}">
                <c16:uniqueId val="{0000000D-0D71-4A7F-9599-E3580931E5C5}"/>
              </c:ext>
            </c:extLst>
          </c:dPt>
          <c:dLbls>
            <c:dLbl>
              <c:idx val="3"/>
              <c:layout>
                <c:manualLayout>
                  <c:x val="-9.881421305193223E-17"/>
                  <c:y val="-7.1950546746256061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7-0D71-4A7F-9599-E3580931E5C5}"/>
                </c:ext>
              </c:extLst>
            </c:dLbl>
            <c:dLbl>
              <c:idx val="4"/>
              <c:layout>
                <c:manualLayout>
                  <c:x val="-9.881421305193223E-17"/>
                  <c:y val="-5.3962555972355691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9-0D71-4A7F-9599-E3580931E5C5}"/>
                </c:ext>
              </c:extLst>
            </c:dLbl>
            <c:dLbl>
              <c:idx val="6"/>
              <c:layout>
                <c:manualLayout>
                  <c:x val="0"/>
                  <c:y val="-5.3962910059692046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D-0D71-4A7F-9599-E3580931E5C5}"/>
                </c:ext>
              </c:extLst>
            </c:dLbl>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'2019'!$C$339:$I$339</c:f>
              <c:strCache>
                <c:ptCount val="7"/>
                <c:pt idx="0">
                  <c:v>CDU</c:v>
                </c:pt>
                <c:pt idx="1">
                  <c:v>SPD</c:v>
                </c:pt>
                <c:pt idx="2">
                  <c:v>Grüne</c:v>
                </c:pt>
                <c:pt idx="3">
                  <c:v>AFD</c:v>
                </c:pt>
                <c:pt idx="4">
                  <c:v>Die Linke</c:v>
                </c:pt>
                <c:pt idx="5">
                  <c:v>FDP</c:v>
                </c:pt>
                <c:pt idx="6">
                  <c:v>Sonstige</c:v>
                </c:pt>
              </c:strCache>
            </c:strRef>
          </c:cat>
          <c:val>
            <c:numRef>
              <c:f>'2019'!$C$341:$I$341</c:f>
              <c:numCache>
                <c:formatCode>0.00%</c:formatCode>
                <c:ptCount val="7"/>
                <c:pt idx="0">
                  <c:v>-7.5689471779930573E-2</c:v>
                </c:pt>
                <c:pt idx="1">
                  <c:v>-0.10061720435372817</c:v>
                </c:pt>
                <c:pt idx="2">
                  <c:v>8.6966726787506832E-2</c:v>
                </c:pt>
                <c:pt idx="3">
                  <c:v>2.8885180076878507E-2</c:v>
                </c:pt>
                <c:pt idx="4">
                  <c:v>2.268949626353059E-3</c:v>
                </c:pt>
                <c:pt idx="5">
                  <c:v>2.3465925629704586E-2</c:v>
                </c:pt>
                <c:pt idx="6">
                  <c:v>3.4719894013215707E-2</c:v>
                </c:pt>
              </c:numCache>
            </c:numRef>
          </c:val>
          <c:extLst>
            <c:ext xmlns:c16="http://schemas.microsoft.com/office/drawing/2014/chart" uri="{C3380CC4-5D6E-409C-BE32-E72D297353CC}">
              <c16:uniqueId val="{0000000E-0D71-4A7F-9599-E3580931E5C5}"/>
            </c:ext>
          </c:extLst>
        </c:ser>
        <c:dLbls>
          <c:showLegendKey val="0"/>
          <c:showVal val="0"/>
          <c:showCatName val="0"/>
          <c:showSerName val="0"/>
          <c:showPercent val="0"/>
          <c:showBubbleSize val="0"/>
        </c:dLbls>
        <c:gapWidth val="150"/>
        <c:axId val="67703936"/>
        <c:axId val="67705472"/>
      </c:barChart>
      <c:catAx>
        <c:axId val="67703936"/>
        <c:scaling>
          <c:orientation val="minMax"/>
        </c:scaling>
        <c:delete val="0"/>
        <c:axPos val="b"/>
        <c:numFmt formatCode="General" sourceLinked="0"/>
        <c:majorTickMark val="out"/>
        <c:minorTickMark val="none"/>
        <c:tickLblPos val="nextTo"/>
        <c:crossAx val="67705472"/>
        <c:crosses val="autoZero"/>
        <c:auto val="1"/>
        <c:lblAlgn val="ctr"/>
        <c:lblOffset val="100"/>
        <c:noMultiLvlLbl val="0"/>
      </c:catAx>
      <c:valAx>
        <c:axId val="67705472"/>
        <c:scaling>
          <c:orientation val="minMax"/>
        </c:scaling>
        <c:delete val="0"/>
        <c:axPos val="l"/>
        <c:majorGridlines/>
        <c:numFmt formatCode="0.00%" sourceLinked="1"/>
        <c:majorTickMark val="out"/>
        <c:minorTickMark val="none"/>
        <c:tickLblPos val="nextTo"/>
        <c:crossAx val="67703936"/>
        <c:crosses val="autoZero"/>
        <c:crossBetween val="between"/>
      </c:valAx>
    </c:plotArea>
    <c:plotVisOnly val="1"/>
    <c:dispBlanksAs val="gap"/>
    <c:showDLblsOverMax val="0"/>
  </c:chart>
  <c:printSettings>
    <c:headerFooter/>
    <c:pageMargins b="0.78740157499999996" l="0.70000000000000007" r="0.70000000000000007" t="0.78740157499999996" header="0.30000000000000004" footer="0.30000000000000004"/>
    <c:pageSetup/>
  </c:printSettings>
</c:chartSpace>
</file>

<file path=xl/charts/chart4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de-DE" sz="1800" b="1">
                <a:solidFill>
                  <a:sysClr val="windowText" lastClr="000000"/>
                </a:solidFill>
              </a:rPr>
              <a:t>Stadt</a:t>
            </a:r>
            <a:r>
              <a:rPr lang="de-DE" sz="1800" b="1" baseline="0">
                <a:solidFill>
                  <a:sysClr val="windowText" lastClr="000000"/>
                </a:solidFill>
              </a:rPr>
              <a:t> Beverungen</a:t>
            </a:r>
            <a:r>
              <a:rPr lang="de-DE" sz="1800" b="1">
                <a:solidFill>
                  <a:sysClr val="windowText" lastClr="000000"/>
                </a:solidFill>
              </a:rPr>
              <a:t> </a:t>
            </a:r>
            <a:r>
              <a:rPr lang="de-DE" sz="1800" b="1" baseline="0">
                <a:solidFill>
                  <a:sysClr val="windowText" lastClr="000000"/>
                </a:solidFill>
              </a:rPr>
              <a:t>Entwicklung</a:t>
            </a:r>
            <a:endParaRPr lang="de-DE" sz="1800" b="1">
              <a:solidFill>
                <a:sysClr val="windowText" lastClr="000000"/>
              </a:solidFill>
            </a:endParaRP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de-DE"/>
        </a:p>
      </c:txPr>
    </c:title>
    <c:autoTitleDeleted val="0"/>
    <c:plotArea>
      <c:layout/>
      <c:lineChart>
        <c:grouping val="standard"/>
        <c:varyColors val="0"/>
        <c:ser>
          <c:idx val="0"/>
          <c:order val="0"/>
          <c:tx>
            <c:strRef>
              <c:f>'2019'!$L$339</c:f>
              <c:strCache>
                <c:ptCount val="1"/>
                <c:pt idx="0">
                  <c:v>CDU</c:v>
                </c:pt>
              </c:strCache>
            </c:strRef>
          </c:tx>
          <c:spPr>
            <a:ln w="28575" cap="rnd">
              <a:solidFill>
                <a:sysClr val="windowText" lastClr="000000"/>
              </a:solidFill>
              <a:round/>
            </a:ln>
            <a:effectLst/>
          </c:spPr>
          <c:marker>
            <c:symbol val="none"/>
          </c:marker>
          <c:cat>
            <c:numRef>
              <c:f>'2019'!$K$340:$K$342</c:f>
              <c:numCache>
                <c:formatCode>General</c:formatCode>
                <c:ptCount val="3"/>
                <c:pt idx="0">
                  <c:v>2009</c:v>
                </c:pt>
                <c:pt idx="1">
                  <c:v>2014</c:v>
                </c:pt>
                <c:pt idx="2">
                  <c:v>2019</c:v>
                </c:pt>
              </c:numCache>
            </c:numRef>
          </c:cat>
          <c:val>
            <c:numRef>
              <c:f>'2019'!$L$340:$L$342</c:f>
              <c:numCache>
                <c:formatCode>0.00%</c:formatCode>
                <c:ptCount val="3"/>
                <c:pt idx="0">
                  <c:v>0.54973091488937609</c:v>
                </c:pt>
                <c:pt idx="1">
                  <c:v>0.51017543859649128</c:v>
                </c:pt>
                <c:pt idx="2">
                  <c:v>0.43448596681656071</c:v>
                </c:pt>
              </c:numCache>
            </c:numRef>
          </c:val>
          <c:smooth val="0"/>
          <c:extLst>
            <c:ext xmlns:c16="http://schemas.microsoft.com/office/drawing/2014/chart" uri="{C3380CC4-5D6E-409C-BE32-E72D297353CC}">
              <c16:uniqueId val="{00000000-60D7-4E3A-B2A9-98A198CACA49}"/>
            </c:ext>
          </c:extLst>
        </c:ser>
        <c:ser>
          <c:idx val="1"/>
          <c:order val="1"/>
          <c:tx>
            <c:strRef>
              <c:f>'2019'!$M$339</c:f>
              <c:strCache>
                <c:ptCount val="1"/>
                <c:pt idx="0">
                  <c:v>SPD</c:v>
                </c:pt>
              </c:strCache>
            </c:strRef>
          </c:tx>
          <c:spPr>
            <a:ln w="28575" cap="rnd">
              <a:solidFill>
                <a:srgbClr val="FF0000"/>
              </a:solidFill>
              <a:round/>
            </a:ln>
            <a:effectLst/>
          </c:spPr>
          <c:marker>
            <c:symbol val="none"/>
          </c:marker>
          <c:cat>
            <c:numRef>
              <c:f>'2019'!$K$340:$K$342</c:f>
              <c:numCache>
                <c:formatCode>General</c:formatCode>
                <c:ptCount val="3"/>
                <c:pt idx="0">
                  <c:v>2009</c:v>
                </c:pt>
                <c:pt idx="1">
                  <c:v>2014</c:v>
                </c:pt>
                <c:pt idx="2">
                  <c:v>2019</c:v>
                </c:pt>
              </c:numCache>
            </c:numRef>
          </c:cat>
          <c:val>
            <c:numRef>
              <c:f>'2019'!$M$340:$M$342</c:f>
              <c:numCache>
                <c:formatCode>0.00%</c:formatCode>
                <c:ptCount val="3"/>
                <c:pt idx="0">
                  <c:v>0.1951365357783536</c:v>
                </c:pt>
                <c:pt idx="1">
                  <c:v>0.27754385964912281</c:v>
                </c:pt>
                <c:pt idx="2">
                  <c:v>0.17692665529539464</c:v>
                </c:pt>
              </c:numCache>
            </c:numRef>
          </c:val>
          <c:smooth val="0"/>
          <c:extLst>
            <c:ext xmlns:c16="http://schemas.microsoft.com/office/drawing/2014/chart" uri="{C3380CC4-5D6E-409C-BE32-E72D297353CC}">
              <c16:uniqueId val="{00000001-60D7-4E3A-B2A9-98A198CACA49}"/>
            </c:ext>
          </c:extLst>
        </c:ser>
        <c:ser>
          <c:idx val="2"/>
          <c:order val="2"/>
          <c:tx>
            <c:strRef>
              <c:f>'2019'!$N$339</c:f>
              <c:strCache>
                <c:ptCount val="1"/>
                <c:pt idx="0">
                  <c:v>Grüne</c:v>
                </c:pt>
              </c:strCache>
            </c:strRef>
          </c:tx>
          <c:spPr>
            <a:ln w="28575" cap="rnd">
              <a:solidFill>
                <a:srgbClr val="00B050"/>
              </a:solidFill>
              <a:round/>
            </a:ln>
            <a:effectLst/>
          </c:spPr>
          <c:marker>
            <c:symbol val="none"/>
          </c:marker>
          <c:cat>
            <c:numRef>
              <c:f>'2019'!$K$340:$K$342</c:f>
              <c:numCache>
                <c:formatCode>General</c:formatCode>
                <c:ptCount val="3"/>
                <c:pt idx="0">
                  <c:v>2009</c:v>
                </c:pt>
                <c:pt idx="1">
                  <c:v>2014</c:v>
                </c:pt>
                <c:pt idx="2">
                  <c:v>2019</c:v>
                </c:pt>
              </c:numCache>
            </c:numRef>
          </c:cat>
          <c:val>
            <c:numRef>
              <c:f>'2019'!$N$340:$N$342</c:f>
              <c:numCache>
                <c:formatCode>0.00%</c:formatCode>
                <c:ptCount val="3"/>
                <c:pt idx="0">
                  <c:v>5.8800079728921664E-2</c:v>
                </c:pt>
                <c:pt idx="1">
                  <c:v>5.894736842105263E-2</c:v>
                </c:pt>
                <c:pt idx="2">
                  <c:v>0.14591409520855947</c:v>
                </c:pt>
              </c:numCache>
            </c:numRef>
          </c:val>
          <c:smooth val="0"/>
          <c:extLst>
            <c:ext xmlns:c16="http://schemas.microsoft.com/office/drawing/2014/chart" uri="{C3380CC4-5D6E-409C-BE32-E72D297353CC}">
              <c16:uniqueId val="{00000002-60D7-4E3A-B2A9-98A198CACA49}"/>
            </c:ext>
          </c:extLst>
        </c:ser>
        <c:ser>
          <c:idx val="3"/>
          <c:order val="3"/>
          <c:tx>
            <c:strRef>
              <c:f>'2019'!$O$339</c:f>
              <c:strCache>
                <c:ptCount val="1"/>
                <c:pt idx="0">
                  <c:v>AFD</c:v>
                </c:pt>
              </c:strCache>
            </c:strRef>
          </c:tx>
          <c:spPr>
            <a:ln w="28575" cap="rnd">
              <a:solidFill>
                <a:srgbClr val="0070C0"/>
              </a:solidFill>
              <a:round/>
            </a:ln>
            <a:effectLst/>
          </c:spPr>
          <c:marker>
            <c:symbol val="none"/>
          </c:marker>
          <c:cat>
            <c:numRef>
              <c:f>'2019'!$K$340:$K$342</c:f>
              <c:numCache>
                <c:formatCode>General</c:formatCode>
                <c:ptCount val="3"/>
                <c:pt idx="0">
                  <c:v>2009</c:v>
                </c:pt>
                <c:pt idx="1">
                  <c:v>2014</c:v>
                </c:pt>
                <c:pt idx="2">
                  <c:v>2019</c:v>
                </c:pt>
              </c:numCache>
            </c:numRef>
          </c:cat>
          <c:val>
            <c:numRef>
              <c:f>'2019'!$O$340:$O$342</c:f>
              <c:numCache>
                <c:formatCode>0.00%</c:formatCode>
                <c:ptCount val="3"/>
                <c:pt idx="1">
                  <c:v>4.3684210526315791E-2</c:v>
                </c:pt>
                <c:pt idx="2">
                  <c:v>7.2569390603194298E-2</c:v>
                </c:pt>
              </c:numCache>
            </c:numRef>
          </c:val>
          <c:smooth val="0"/>
          <c:extLst>
            <c:ext xmlns:c16="http://schemas.microsoft.com/office/drawing/2014/chart" uri="{C3380CC4-5D6E-409C-BE32-E72D297353CC}">
              <c16:uniqueId val="{00000003-60D7-4E3A-B2A9-98A198CACA49}"/>
            </c:ext>
          </c:extLst>
        </c:ser>
        <c:ser>
          <c:idx val="4"/>
          <c:order val="4"/>
          <c:tx>
            <c:strRef>
              <c:f>'2019'!$P$339</c:f>
              <c:strCache>
                <c:ptCount val="1"/>
                <c:pt idx="0">
                  <c:v>Die Linke</c:v>
                </c:pt>
              </c:strCache>
            </c:strRef>
          </c:tx>
          <c:spPr>
            <a:ln w="28575" cap="rnd">
              <a:solidFill>
                <a:srgbClr val="C00000"/>
              </a:solidFill>
              <a:round/>
            </a:ln>
            <a:effectLst/>
          </c:spPr>
          <c:marker>
            <c:symbol val="none"/>
          </c:marker>
          <c:cat>
            <c:numRef>
              <c:f>'2019'!$K$340:$K$342</c:f>
              <c:numCache>
                <c:formatCode>General</c:formatCode>
                <c:ptCount val="3"/>
                <c:pt idx="0">
                  <c:v>2009</c:v>
                </c:pt>
                <c:pt idx="1">
                  <c:v>2014</c:v>
                </c:pt>
                <c:pt idx="2">
                  <c:v>2019</c:v>
                </c:pt>
              </c:numCache>
            </c:numRef>
          </c:cat>
          <c:val>
            <c:numRef>
              <c:f>'2019'!$P$340:$P$342</c:f>
              <c:numCache>
                <c:formatCode>0.00%</c:formatCode>
                <c:ptCount val="3"/>
                <c:pt idx="0">
                  <c:v>3.0894957145704605E-2</c:v>
                </c:pt>
                <c:pt idx="1">
                  <c:v>2.7192982456140352E-2</c:v>
                </c:pt>
                <c:pt idx="2">
                  <c:v>2.9461932082493411E-2</c:v>
                </c:pt>
              </c:numCache>
            </c:numRef>
          </c:val>
          <c:smooth val="0"/>
          <c:extLst>
            <c:ext xmlns:c16="http://schemas.microsoft.com/office/drawing/2014/chart" uri="{C3380CC4-5D6E-409C-BE32-E72D297353CC}">
              <c16:uniqueId val="{00000004-60D7-4E3A-B2A9-98A198CACA49}"/>
            </c:ext>
          </c:extLst>
        </c:ser>
        <c:ser>
          <c:idx val="5"/>
          <c:order val="5"/>
          <c:tx>
            <c:strRef>
              <c:f>'2019'!$Q$339</c:f>
              <c:strCache>
                <c:ptCount val="1"/>
                <c:pt idx="0">
                  <c:v>FDP</c:v>
                </c:pt>
              </c:strCache>
            </c:strRef>
          </c:tx>
          <c:spPr>
            <a:ln w="28575" cap="rnd">
              <a:solidFill>
                <a:srgbClr val="FFFF00"/>
              </a:solidFill>
              <a:round/>
            </a:ln>
            <a:effectLst/>
          </c:spPr>
          <c:marker>
            <c:symbol val="none"/>
          </c:marker>
          <c:cat>
            <c:numRef>
              <c:f>'2019'!$K$340:$K$342</c:f>
              <c:numCache>
                <c:formatCode>General</c:formatCode>
                <c:ptCount val="3"/>
                <c:pt idx="0">
                  <c:v>2009</c:v>
                </c:pt>
                <c:pt idx="1">
                  <c:v>2014</c:v>
                </c:pt>
                <c:pt idx="2">
                  <c:v>2019</c:v>
                </c:pt>
              </c:numCache>
            </c:numRef>
          </c:cat>
          <c:val>
            <c:numRef>
              <c:f>'2019'!$Q$340:$Q$342</c:f>
              <c:numCache>
                <c:formatCode>0.00%</c:formatCode>
                <c:ptCount val="3"/>
                <c:pt idx="0">
                  <c:v>0.11640422563284832</c:v>
                </c:pt>
                <c:pt idx="1">
                  <c:v>4.2280701754385967E-2</c:v>
                </c:pt>
                <c:pt idx="2">
                  <c:v>6.5746627384090553E-2</c:v>
                </c:pt>
              </c:numCache>
            </c:numRef>
          </c:val>
          <c:smooth val="0"/>
          <c:extLst>
            <c:ext xmlns:c16="http://schemas.microsoft.com/office/drawing/2014/chart" uri="{C3380CC4-5D6E-409C-BE32-E72D297353CC}">
              <c16:uniqueId val="{00000005-60D7-4E3A-B2A9-98A198CACA49}"/>
            </c:ext>
          </c:extLst>
        </c:ser>
        <c:ser>
          <c:idx val="6"/>
          <c:order val="6"/>
          <c:tx>
            <c:strRef>
              <c:f>'2019'!$R$339</c:f>
              <c:strCache>
                <c:ptCount val="1"/>
                <c:pt idx="0">
                  <c:v>Sonstige</c:v>
                </c:pt>
              </c:strCache>
            </c:strRef>
          </c:tx>
          <c:spPr>
            <a:ln w="28575" cap="rnd">
              <a:solidFill>
                <a:schemeClr val="accent1">
                  <a:lumMod val="60000"/>
                  <a:lumOff val="40000"/>
                </a:schemeClr>
              </a:solidFill>
              <a:round/>
            </a:ln>
            <a:effectLst/>
          </c:spPr>
          <c:marker>
            <c:symbol val="none"/>
          </c:marker>
          <c:cat>
            <c:numRef>
              <c:f>'2019'!$K$340:$K$342</c:f>
              <c:numCache>
                <c:formatCode>General</c:formatCode>
                <c:ptCount val="3"/>
                <c:pt idx="0">
                  <c:v>2009</c:v>
                </c:pt>
                <c:pt idx="1">
                  <c:v>2014</c:v>
                </c:pt>
                <c:pt idx="2">
                  <c:v>2019</c:v>
                </c:pt>
              </c:numCache>
            </c:numRef>
          </c:cat>
          <c:val>
            <c:numRef>
              <c:f>'2019'!$R$340:$R$342</c:f>
              <c:numCache>
                <c:formatCode>0.00%</c:formatCode>
                <c:ptCount val="3"/>
                <c:pt idx="0">
                  <c:v>4.9033286824795692E-2</c:v>
                </c:pt>
                <c:pt idx="1">
                  <c:v>4.0175438596491225E-2</c:v>
                </c:pt>
                <c:pt idx="2">
                  <c:v>7.4895332609706933E-2</c:v>
                </c:pt>
              </c:numCache>
            </c:numRef>
          </c:val>
          <c:smooth val="0"/>
          <c:extLst>
            <c:ext xmlns:c16="http://schemas.microsoft.com/office/drawing/2014/chart" uri="{C3380CC4-5D6E-409C-BE32-E72D297353CC}">
              <c16:uniqueId val="{00000006-60D7-4E3A-B2A9-98A198CACA49}"/>
            </c:ext>
          </c:extLst>
        </c:ser>
        <c:dLbls>
          <c:showLegendKey val="0"/>
          <c:showVal val="0"/>
          <c:showCatName val="0"/>
          <c:showSerName val="0"/>
          <c:showPercent val="0"/>
          <c:showBubbleSize val="0"/>
        </c:dLbls>
        <c:smooth val="0"/>
        <c:axId val="260585656"/>
        <c:axId val="260585328"/>
      </c:lineChart>
      <c:catAx>
        <c:axId val="26058565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crossAx val="260585328"/>
        <c:crosses val="autoZero"/>
        <c:auto val="1"/>
        <c:lblAlgn val="ctr"/>
        <c:lblOffset val="100"/>
        <c:noMultiLvlLbl val="0"/>
      </c:catAx>
      <c:valAx>
        <c:axId val="260585328"/>
        <c:scaling>
          <c:orientation val="minMax"/>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crossAx val="260585656"/>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ysClr val="windowText" lastClr="000000"/>
      </a:solidFill>
      <a:round/>
    </a:ln>
    <a:effectLst/>
  </c:spPr>
  <c:txPr>
    <a:bodyPr/>
    <a:lstStyle/>
    <a:p>
      <a:pPr>
        <a:defRPr/>
      </a:pPr>
      <a:endParaRPr lang="de-DE"/>
    </a:p>
  </c:txPr>
  <c:printSettings>
    <c:headerFooter/>
    <c:pageMargins b="0.78740157499999996" l="0.7" r="0.7" t="0.78740157499999996"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de-DE"/>
              <a:t>004-Amelunxen Gewinn/Verlust</a:t>
            </a:r>
          </a:p>
        </c:rich>
      </c:tx>
      <c:overlay val="0"/>
    </c:title>
    <c:autoTitleDeleted val="0"/>
    <c:plotArea>
      <c:layout/>
      <c:barChart>
        <c:barDir val="col"/>
        <c:grouping val="clustered"/>
        <c:varyColors val="0"/>
        <c:ser>
          <c:idx val="0"/>
          <c:order val="0"/>
          <c:tx>
            <c:strRef>
              <c:f>'2019'!$A$53:$B$53</c:f>
              <c:strCache>
                <c:ptCount val="2"/>
                <c:pt idx="0">
                  <c:v>004-Amelunxen Gewinn/Verlust</c:v>
                </c:pt>
              </c:strCache>
            </c:strRef>
          </c:tx>
          <c:spPr>
            <a:solidFill>
              <a:schemeClr val="tx2">
                <a:lumMod val="20000"/>
                <a:lumOff val="80000"/>
              </a:schemeClr>
            </a:solidFill>
          </c:spPr>
          <c:invertIfNegative val="0"/>
          <c:dPt>
            <c:idx val="0"/>
            <c:invertIfNegative val="0"/>
            <c:bubble3D val="0"/>
            <c:spPr>
              <a:solidFill>
                <a:schemeClr val="tx1"/>
              </a:solidFill>
            </c:spPr>
            <c:extLst>
              <c:ext xmlns:c16="http://schemas.microsoft.com/office/drawing/2014/chart" uri="{C3380CC4-5D6E-409C-BE32-E72D297353CC}">
                <c16:uniqueId val="{00000001-4B2E-4545-A568-4C58849D704D}"/>
              </c:ext>
            </c:extLst>
          </c:dPt>
          <c:dPt>
            <c:idx val="1"/>
            <c:invertIfNegative val="0"/>
            <c:bubble3D val="0"/>
            <c:spPr>
              <a:solidFill>
                <a:srgbClr val="FF0000"/>
              </a:solidFill>
            </c:spPr>
            <c:extLst>
              <c:ext xmlns:c16="http://schemas.microsoft.com/office/drawing/2014/chart" uri="{C3380CC4-5D6E-409C-BE32-E72D297353CC}">
                <c16:uniqueId val="{00000003-4B2E-4545-A568-4C58849D704D}"/>
              </c:ext>
            </c:extLst>
          </c:dPt>
          <c:dPt>
            <c:idx val="2"/>
            <c:invertIfNegative val="0"/>
            <c:bubble3D val="0"/>
            <c:spPr>
              <a:solidFill>
                <a:srgbClr val="00B050"/>
              </a:solidFill>
            </c:spPr>
            <c:extLst>
              <c:ext xmlns:c16="http://schemas.microsoft.com/office/drawing/2014/chart" uri="{C3380CC4-5D6E-409C-BE32-E72D297353CC}">
                <c16:uniqueId val="{00000005-4B2E-4545-A568-4C58849D704D}"/>
              </c:ext>
            </c:extLst>
          </c:dPt>
          <c:dPt>
            <c:idx val="3"/>
            <c:invertIfNegative val="0"/>
            <c:bubble3D val="0"/>
            <c:spPr>
              <a:solidFill>
                <a:srgbClr val="0070C0"/>
              </a:solidFill>
            </c:spPr>
            <c:extLst>
              <c:ext xmlns:c16="http://schemas.microsoft.com/office/drawing/2014/chart" uri="{C3380CC4-5D6E-409C-BE32-E72D297353CC}">
                <c16:uniqueId val="{00000007-4B2E-4545-A568-4C58849D704D}"/>
              </c:ext>
            </c:extLst>
          </c:dPt>
          <c:dPt>
            <c:idx val="4"/>
            <c:invertIfNegative val="0"/>
            <c:bubble3D val="0"/>
            <c:spPr>
              <a:solidFill>
                <a:srgbClr val="FF0066"/>
              </a:solidFill>
            </c:spPr>
            <c:extLst>
              <c:ext xmlns:c16="http://schemas.microsoft.com/office/drawing/2014/chart" uri="{C3380CC4-5D6E-409C-BE32-E72D297353CC}">
                <c16:uniqueId val="{00000009-4B2E-4545-A568-4C58849D704D}"/>
              </c:ext>
            </c:extLst>
          </c:dPt>
          <c:dPt>
            <c:idx val="5"/>
            <c:invertIfNegative val="0"/>
            <c:bubble3D val="0"/>
            <c:spPr>
              <a:solidFill>
                <a:srgbClr val="FFFF00"/>
              </a:solidFill>
            </c:spPr>
            <c:extLst>
              <c:ext xmlns:c16="http://schemas.microsoft.com/office/drawing/2014/chart" uri="{C3380CC4-5D6E-409C-BE32-E72D297353CC}">
                <c16:uniqueId val="{0000000B-4B2E-4545-A568-4C58849D704D}"/>
              </c:ext>
            </c:extLst>
          </c:dPt>
          <c:dPt>
            <c:idx val="6"/>
            <c:invertIfNegative val="0"/>
            <c:bubble3D val="0"/>
            <c:spPr>
              <a:solidFill>
                <a:schemeClr val="tx2">
                  <a:lumMod val="60000"/>
                  <a:lumOff val="40000"/>
                </a:schemeClr>
              </a:solidFill>
              <a:ln>
                <a:solidFill>
                  <a:schemeClr val="tx2">
                    <a:lumMod val="60000"/>
                    <a:lumOff val="40000"/>
                  </a:schemeClr>
                </a:solidFill>
              </a:ln>
            </c:spPr>
            <c:extLst>
              <c:ext xmlns:c16="http://schemas.microsoft.com/office/drawing/2014/chart" uri="{C3380CC4-5D6E-409C-BE32-E72D297353CC}">
                <c16:uniqueId val="{0000000D-4B2E-4545-A568-4C58849D704D}"/>
              </c:ext>
            </c:extLst>
          </c:dPt>
          <c:dLbls>
            <c:dLbl>
              <c:idx val="3"/>
              <c:layout>
                <c:manualLayout>
                  <c:x val="-9.881421305193223E-17"/>
                  <c:y val="-7.1950546746256061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7-4B2E-4545-A568-4C58849D704D}"/>
                </c:ext>
              </c:extLst>
            </c:dLbl>
            <c:dLbl>
              <c:idx val="4"/>
              <c:layout>
                <c:manualLayout>
                  <c:x val="-9.881421305193223E-17"/>
                  <c:y val="-5.3962555972355691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9-4B2E-4545-A568-4C58849D704D}"/>
                </c:ext>
              </c:extLst>
            </c:dLbl>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'2019'!$C$51:$I$51</c:f>
              <c:strCache>
                <c:ptCount val="7"/>
                <c:pt idx="0">
                  <c:v>CDU</c:v>
                </c:pt>
                <c:pt idx="1">
                  <c:v>SPD</c:v>
                </c:pt>
                <c:pt idx="2">
                  <c:v>Grüne</c:v>
                </c:pt>
                <c:pt idx="3">
                  <c:v>AFD</c:v>
                </c:pt>
                <c:pt idx="4">
                  <c:v>Die Linke</c:v>
                </c:pt>
                <c:pt idx="5">
                  <c:v>FDP</c:v>
                </c:pt>
                <c:pt idx="6">
                  <c:v>Sonstige</c:v>
                </c:pt>
              </c:strCache>
            </c:strRef>
          </c:cat>
          <c:val>
            <c:numRef>
              <c:f>'2019'!$C$53:$I$53</c:f>
              <c:numCache>
                <c:formatCode>0.00%</c:formatCode>
                <c:ptCount val="7"/>
                <c:pt idx="0">
                  <c:v>-0.13815379414530043</c:v>
                </c:pt>
                <c:pt idx="1">
                  <c:v>-5.409416959824212E-2</c:v>
                </c:pt>
                <c:pt idx="2">
                  <c:v>0.13446687583853623</c:v>
                </c:pt>
                <c:pt idx="3">
                  <c:v>-3.074192628276233E-3</c:v>
                </c:pt>
                <c:pt idx="4">
                  <c:v>-1.174214813171489E-2</c:v>
                </c:pt>
                <c:pt idx="5">
                  <c:v>4.2880233258327259E-2</c:v>
                </c:pt>
                <c:pt idx="6">
                  <c:v>2.9717195406670262E-2</c:v>
                </c:pt>
              </c:numCache>
            </c:numRef>
          </c:val>
          <c:extLst>
            <c:ext xmlns:c16="http://schemas.microsoft.com/office/drawing/2014/chart" uri="{C3380CC4-5D6E-409C-BE32-E72D297353CC}">
              <c16:uniqueId val="{0000000E-4B2E-4545-A568-4C58849D704D}"/>
            </c:ext>
          </c:extLst>
        </c:ser>
        <c:dLbls>
          <c:showLegendKey val="0"/>
          <c:showVal val="0"/>
          <c:showCatName val="0"/>
          <c:showSerName val="0"/>
          <c:showPercent val="0"/>
          <c:showBubbleSize val="0"/>
        </c:dLbls>
        <c:gapWidth val="150"/>
        <c:axId val="67703936"/>
        <c:axId val="67705472"/>
      </c:barChart>
      <c:catAx>
        <c:axId val="67703936"/>
        <c:scaling>
          <c:orientation val="minMax"/>
        </c:scaling>
        <c:delete val="0"/>
        <c:axPos val="b"/>
        <c:numFmt formatCode="General" sourceLinked="0"/>
        <c:majorTickMark val="out"/>
        <c:minorTickMark val="none"/>
        <c:tickLblPos val="nextTo"/>
        <c:crossAx val="67705472"/>
        <c:crosses val="autoZero"/>
        <c:auto val="1"/>
        <c:lblAlgn val="ctr"/>
        <c:lblOffset val="100"/>
        <c:noMultiLvlLbl val="0"/>
      </c:catAx>
      <c:valAx>
        <c:axId val="67705472"/>
        <c:scaling>
          <c:orientation val="minMax"/>
        </c:scaling>
        <c:delete val="0"/>
        <c:axPos val="l"/>
        <c:majorGridlines/>
        <c:numFmt formatCode="0.00%" sourceLinked="1"/>
        <c:majorTickMark val="out"/>
        <c:minorTickMark val="none"/>
        <c:tickLblPos val="nextTo"/>
        <c:crossAx val="67703936"/>
        <c:crosses val="autoZero"/>
        <c:crossBetween val="between"/>
      </c:valAx>
    </c:plotArea>
    <c:plotVisOnly val="1"/>
    <c:dispBlanksAs val="gap"/>
    <c:showDLblsOverMax val="0"/>
  </c:chart>
  <c:printSettings>
    <c:headerFooter/>
    <c:pageMargins b="0.78740157499999996" l="0.70000000000000007" r="0.70000000000000007" t="0.78740157499999996" header="0.30000000000000004" footer="0.30000000000000004"/>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de-DE" sz="1800" b="1">
                <a:solidFill>
                  <a:sysClr val="windowText" lastClr="000000"/>
                </a:solidFill>
              </a:rPr>
              <a:t>004-Amelunxen</a:t>
            </a:r>
            <a:r>
              <a:rPr lang="de-DE" sz="1800" b="1" baseline="0">
                <a:solidFill>
                  <a:sysClr val="windowText" lastClr="000000"/>
                </a:solidFill>
              </a:rPr>
              <a:t> Entwicklung</a:t>
            </a:r>
            <a:endParaRPr lang="de-DE" sz="1800" b="1">
              <a:solidFill>
                <a:sysClr val="windowText" lastClr="000000"/>
              </a:solidFill>
            </a:endParaRP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de-DE"/>
        </a:p>
      </c:txPr>
    </c:title>
    <c:autoTitleDeleted val="0"/>
    <c:plotArea>
      <c:layout/>
      <c:lineChart>
        <c:grouping val="standard"/>
        <c:varyColors val="0"/>
        <c:ser>
          <c:idx val="0"/>
          <c:order val="0"/>
          <c:tx>
            <c:strRef>
              <c:f>'2019'!$L$51</c:f>
              <c:strCache>
                <c:ptCount val="1"/>
                <c:pt idx="0">
                  <c:v>CDU</c:v>
                </c:pt>
              </c:strCache>
            </c:strRef>
          </c:tx>
          <c:spPr>
            <a:ln w="28575" cap="rnd">
              <a:solidFill>
                <a:sysClr val="windowText" lastClr="000000"/>
              </a:solidFill>
              <a:round/>
            </a:ln>
            <a:effectLst/>
          </c:spPr>
          <c:marker>
            <c:symbol val="none"/>
          </c:marker>
          <c:cat>
            <c:numRef>
              <c:f>'2019'!$K$52:$K$54</c:f>
              <c:numCache>
                <c:formatCode>General</c:formatCode>
                <c:ptCount val="3"/>
                <c:pt idx="0">
                  <c:v>2009</c:v>
                </c:pt>
                <c:pt idx="1">
                  <c:v>2014</c:v>
                </c:pt>
                <c:pt idx="2">
                  <c:v>2019</c:v>
                </c:pt>
              </c:numCache>
            </c:numRef>
          </c:cat>
          <c:val>
            <c:numRef>
              <c:f>'2019'!$L$52:$L$54</c:f>
              <c:numCache>
                <c:formatCode>0.00%</c:formatCode>
                <c:ptCount val="3"/>
                <c:pt idx="0">
                  <c:v>0.44391408114558473</c:v>
                </c:pt>
                <c:pt idx="1">
                  <c:v>0.50599520383693042</c:v>
                </c:pt>
                <c:pt idx="2">
                  <c:v>0.36784140969162998</c:v>
                </c:pt>
              </c:numCache>
            </c:numRef>
          </c:val>
          <c:smooth val="0"/>
          <c:extLst>
            <c:ext xmlns:c16="http://schemas.microsoft.com/office/drawing/2014/chart" uri="{C3380CC4-5D6E-409C-BE32-E72D297353CC}">
              <c16:uniqueId val="{00000000-B46C-4EEB-A5BA-B086243B10BD}"/>
            </c:ext>
          </c:extLst>
        </c:ser>
        <c:ser>
          <c:idx val="1"/>
          <c:order val="1"/>
          <c:tx>
            <c:strRef>
              <c:f>'2019'!$M$51</c:f>
              <c:strCache>
                <c:ptCount val="1"/>
                <c:pt idx="0">
                  <c:v>SPD</c:v>
                </c:pt>
              </c:strCache>
            </c:strRef>
          </c:tx>
          <c:spPr>
            <a:ln w="28575" cap="rnd">
              <a:solidFill>
                <a:srgbClr val="FF0000"/>
              </a:solidFill>
              <a:round/>
            </a:ln>
            <a:effectLst/>
          </c:spPr>
          <c:marker>
            <c:symbol val="none"/>
          </c:marker>
          <c:cat>
            <c:numRef>
              <c:f>'2019'!$K$52:$K$54</c:f>
              <c:numCache>
                <c:formatCode>General</c:formatCode>
                <c:ptCount val="3"/>
                <c:pt idx="0">
                  <c:v>2009</c:v>
                </c:pt>
                <c:pt idx="1">
                  <c:v>2014</c:v>
                </c:pt>
                <c:pt idx="2">
                  <c:v>2019</c:v>
                </c:pt>
              </c:numCache>
            </c:numRef>
          </c:cat>
          <c:val>
            <c:numRef>
              <c:f>'2019'!$M$52:$M$54</c:f>
              <c:numCache>
                <c:formatCode>0.00%</c:formatCode>
                <c:ptCount val="3"/>
                <c:pt idx="0">
                  <c:v>0.26014319809069214</c:v>
                </c:pt>
                <c:pt idx="1">
                  <c:v>0.28537170263788969</c:v>
                </c:pt>
                <c:pt idx="2">
                  <c:v>0.23127753303964757</c:v>
                </c:pt>
              </c:numCache>
            </c:numRef>
          </c:val>
          <c:smooth val="0"/>
          <c:extLst>
            <c:ext xmlns:c16="http://schemas.microsoft.com/office/drawing/2014/chart" uri="{C3380CC4-5D6E-409C-BE32-E72D297353CC}">
              <c16:uniqueId val="{00000001-B46C-4EEB-A5BA-B086243B10BD}"/>
            </c:ext>
          </c:extLst>
        </c:ser>
        <c:ser>
          <c:idx val="2"/>
          <c:order val="2"/>
          <c:tx>
            <c:strRef>
              <c:f>'2019'!$N$51</c:f>
              <c:strCache>
                <c:ptCount val="1"/>
                <c:pt idx="0">
                  <c:v>Grüne</c:v>
                </c:pt>
              </c:strCache>
            </c:strRef>
          </c:tx>
          <c:spPr>
            <a:ln w="28575" cap="rnd">
              <a:solidFill>
                <a:srgbClr val="00B050"/>
              </a:solidFill>
              <a:round/>
            </a:ln>
            <a:effectLst/>
          </c:spPr>
          <c:marker>
            <c:symbol val="none"/>
          </c:marker>
          <c:cat>
            <c:numRef>
              <c:f>'2019'!$K$52:$K$54</c:f>
              <c:numCache>
                <c:formatCode>General</c:formatCode>
                <c:ptCount val="3"/>
                <c:pt idx="0">
                  <c:v>2009</c:v>
                </c:pt>
                <c:pt idx="1">
                  <c:v>2014</c:v>
                </c:pt>
                <c:pt idx="2">
                  <c:v>2019</c:v>
                </c:pt>
              </c:numCache>
            </c:numRef>
          </c:cat>
          <c:val>
            <c:numRef>
              <c:f>'2019'!$N$52:$N$54</c:f>
              <c:numCache>
                <c:formatCode>0.00%</c:formatCode>
                <c:ptCount val="3"/>
                <c:pt idx="0">
                  <c:v>7.6372315035799526E-2</c:v>
                </c:pt>
                <c:pt idx="1">
                  <c:v>5.2757793764988008E-2</c:v>
                </c:pt>
                <c:pt idx="2">
                  <c:v>0.18722466960352424</c:v>
                </c:pt>
              </c:numCache>
            </c:numRef>
          </c:val>
          <c:smooth val="0"/>
          <c:extLst>
            <c:ext xmlns:c16="http://schemas.microsoft.com/office/drawing/2014/chart" uri="{C3380CC4-5D6E-409C-BE32-E72D297353CC}">
              <c16:uniqueId val="{00000002-B46C-4EEB-A5BA-B086243B10BD}"/>
            </c:ext>
          </c:extLst>
        </c:ser>
        <c:ser>
          <c:idx val="3"/>
          <c:order val="3"/>
          <c:tx>
            <c:strRef>
              <c:f>'2019'!$O$51</c:f>
              <c:strCache>
                <c:ptCount val="1"/>
                <c:pt idx="0">
                  <c:v>AFD</c:v>
                </c:pt>
              </c:strCache>
            </c:strRef>
          </c:tx>
          <c:spPr>
            <a:ln w="28575" cap="rnd">
              <a:solidFill>
                <a:srgbClr val="0070C0"/>
              </a:solidFill>
              <a:round/>
            </a:ln>
            <a:effectLst/>
          </c:spPr>
          <c:marker>
            <c:symbol val="none"/>
          </c:marker>
          <c:cat>
            <c:numRef>
              <c:f>'2019'!$K$52:$K$54</c:f>
              <c:numCache>
                <c:formatCode>General</c:formatCode>
                <c:ptCount val="3"/>
                <c:pt idx="0">
                  <c:v>2009</c:v>
                </c:pt>
                <c:pt idx="1">
                  <c:v>2014</c:v>
                </c:pt>
                <c:pt idx="2">
                  <c:v>2019</c:v>
                </c:pt>
              </c:numCache>
            </c:numRef>
          </c:cat>
          <c:val>
            <c:numRef>
              <c:f>'2019'!$O$52:$O$54</c:f>
              <c:numCache>
                <c:formatCode>0.00%</c:formatCode>
                <c:ptCount val="3"/>
                <c:pt idx="1">
                  <c:v>6.4748201438848921E-2</c:v>
                </c:pt>
                <c:pt idx="2">
                  <c:v>6.1674008810572688E-2</c:v>
                </c:pt>
              </c:numCache>
            </c:numRef>
          </c:val>
          <c:smooth val="0"/>
          <c:extLst>
            <c:ext xmlns:c16="http://schemas.microsoft.com/office/drawing/2014/chart" uri="{C3380CC4-5D6E-409C-BE32-E72D297353CC}">
              <c16:uniqueId val="{00000003-B46C-4EEB-A5BA-B086243B10BD}"/>
            </c:ext>
          </c:extLst>
        </c:ser>
        <c:ser>
          <c:idx val="4"/>
          <c:order val="4"/>
          <c:tx>
            <c:strRef>
              <c:f>'2019'!$P$51</c:f>
              <c:strCache>
                <c:ptCount val="1"/>
                <c:pt idx="0">
                  <c:v>Die Linke</c:v>
                </c:pt>
              </c:strCache>
            </c:strRef>
          </c:tx>
          <c:spPr>
            <a:ln w="28575" cap="rnd">
              <a:solidFill>
                <a:srgbClr val="C00000"/>
              </a:solidFill>
              <a:round/>
            </a:ln>
            <a:effectLst/>
          </c:spPr>
          <c:marker>
            <c:symbol val="none"/>
          </c:marker>
          <c:cat>
            <c:numRef>
              <c:f>'2019'!$K$52:$K$54</c:f>
              <c:numCache>
                <c:formatCode>General</c:formatCode>
                <c:ptCount val="3"/>
                <c:pt idx="0">
                  <c:v>2009</c:v>
                </c:pt>
                <c:pt idx="1">
                  <c:v>2014</c:v>
                </c:pt>
                <c:pt idx="2">
                  <c:v>2019</c:v>
                </c:pt>
              </c:numCache>
            </c:numRef>
          </c:cat>
          <c:val>
            <c:numRef>
              <c:f>'2019'!$P$52:$P$54</c:f>
              <c:numCache>
                <c:formatCode>0.00%</c:formatCode>
                <c:ptCount val="3"/>
                <c:pt idx="0">
                  <c:v>2.386634844868735E-2</c:v>
                </c:pt>
                <c:pt idx="1">
                  <c:v>3.5971223021582732E-2</c:v>
                </c:pt>
                <c:pt idx="2">
                  <c:v>2.4229074889867842E-2</c:v>
                </c:pt>
              </c:numCache>
            </c:numRef>
          </c:val>
          <c:smooth val="0"/>
          <c:extLst>
            <c:ext xmlns:c16="http://schemas.microsoft.com/office/drawing/2014/chart" uri="{C3380CC4-5D6E-409C-BE32-E72D297353CC}">
              <c16:uniqueId val="{00000004-B46C-4EEB-A5BA-B086243B10BD}"/>
            </c:ext>
          </c:extLst>
        </c:ser>
        <c:ser>
          <c:idx val="5"/>
          <c:order val="5"/>
          <c:tx>
            <c:strRef>
              <c:f>'2019'!$Q$51</c:f>
              <c:strCache>
                <c:ptCount val="1"/>
                <c:pt idx="0">
                  <c:v>FDP</c:v>
                </c:pt>
              </c:strCache>
            </c:strRef>
          </c:tx>
          <c:spPr>
            <a:ln w="28575" cap="rnd">
              <a:solidFill>
                <a:srgbClr val="FFFF00"/>
              </a:solidFill>
              <a:round/>
            </a:ln>
            <a:effectLst/>
          </c:spPr>
          <c:marker>
            <c:symbol val="none"/>
          </c:marker>
          <c:cat>
            <c:numRef>
              <c:f>'2019'!$K$52:$K$54</c:f>
              <c:numCache>
                <c:formatCode>General</c:formatCode>
                <c:ptCount val="3"/>
                <c:pt idx="0">
                  <c:v>2009</c:v>
                </c:pt>
                <c:pt idx="1">
                  <c:v>2014</c:v>
                </c:pt>
                <c:pt idx="2">
                  <c:v>2019</c:v>
                </c:pt>
              </c:numCache>
            </c:numRef>
          </c:cat>
          <c:val>
            <c:numRef>
              <c:f>'2019'!$Q$52:$Q$54</c:f>
              <c:numCache>
                <c:formatCode>0.00%</c:formatCode>
                <c:ptCount val="3"/>
                <c:pt idx="0">
                  <c:v>0.13365155131264916</c:v>
                </c:pt>
                <c:pt idx="1">
                  <c:v>1.4388489208633094E-2</c:v>
                </c:pt>
                <c:pt idx="2">
                  <c:v>5.7268722466960353E-2</c:v>
                </c:pt>
              </c:numCache>
            </c:numRef>
          </c:val>
          <c:smooth val="0"/>
          <c:extLst>
            <c:ext xmlns:c16="http://schemas.microsoft.com/office/drawing/2014/chart" uri="{C3380CC4-5D6E-409C-BE32-E72D297353CC}">
              <c16:uniqueId val="{00000005-B46C-4EEB-A5BA-B086243B10BD}"/>
            </c:ext>
          </c:extLst>
        </c:ser>
        <c:ser>
          <c:idx val="6"/>
          <c:order val="6"/>
          <c:tx>
            <c:strRef>
              <c:f>'2019'!$R$51</c:f>
              <c:strCache>
                <c:ptCount val="1"/>
                <c:pt idx="0">
                  <c:v>Sonstige</c:v>
                </c:pt>
              </c:strCache>
            </c:strRef>
          </c:tx>
          <c:spPr>
            <a:ln w="28575" cap="rnd">
              <a:solidFill>
                <a:schemeClr val="accent1">
                  <a:lumMod val="60000"/>
                  <a:lumOff val="40000"/>
                </a:schemeClr>
              </a:solidFill>
              <a:round/>
            </a:ln>
            <a:effectLst/>
          </c:spPr>
          <c:marker>
            <c:symbol val="none"/>
          </c:marker>
          <c:cat>
            <c:numRef>
              <c:f>'2019'!$K$52:$K$54</c:f>
              <c:numCache>
                <c:formatCode>General</c:formatCode>
                <c:ptCount val="3"/>
                <c:pt idx="0">
                  <c:v>2009</c:v>
                </c:pt>
                <c:pt idx="1">
                  <c:v>2014</c:v>
                </c:pt>
                <c:pt idx="2">
                  <c:v>2019</c:v>
                </c:pt>
              </c:numCache>
            </c:numRef>
          </c:cat>
          <c:val>
            <c:numRef>
              <c:f>'2019'!$R$52:$R$54</c:f>
              <c:numCache>
                <c:formatCode>0.00%</c:formatCode>
                <c:ptCount val="3"/>
                <c:pt idx="0">
                  <c:v>6.205250596658711E-2</c:v>
                </c:pt>
                <c:pt idx="1">
                  <c:v>4.0767386091127102E-2</c:v>
                </c:pt>
                <c:pt idx="2">
                  <c:v>7.0484581497797363E-2</c:v>
                </c:pt>
              </c:numCache>
            </c:numRef>
          </c:val>
          <c:smooth val="0"/>
          <c:extLst>
            <c:ext xmlns:c16="http://schemas.microsoft.com/office/drawing/2014/chart" uri="{C3380CC4-5D6E-409C-BE32-E72D297353CC}">
              <c16:uniqueId val="{00000006-B46C-4EEB-A5BA-B086243B10BD}"/>
            </c:ext>
          </c:extLst>
        </c:ser>
        <c:dLbls>
          <c:showLegendKey val="0"/>
          <c:showVal val="0"/>
          <c:showCatName val="0"/>
          <c:showSerName val="0"/>
          <c:showPercent val="0"/>
          <c:showBubbleSize val="0"/>
        </c:dLbls>
        <c:smooth val="0"/>
        <c:axId val="260585656"/>
        <c:axId val="260585328"/>
      </c:lineChart>
      <c:catAx>
        <c:axId val="26058565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crossAx val="260585328"/>
        <c:crosses val="autoZero"/>
        <c:auto val="1"/>
        <c:lblAlgn val="ctr"/>
        <c:lblOffset val="100"/>
        <c:noMultiLvlLbl val="0"/>
      </c:catAx>
      <c:valAx>
        <c:axId val="260585328"/>
        <c:scaling>
          <c:orientation val="minMax"/>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crossAx val="260585656"/>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ysClr val="windowText" lastClr="000000"/>
      </a:solidFill>
      <a:round/>
    </a:ln>
    <a:effectLst/>
  </c:spPr>
  <c:txPr>
    <a:bodyPr/>
    <a:lstStyle/>
    <a:p>
      <a:pPr>
        <a:defRPr/>
      </a:pPr>
      <a:endParaRPr lang="de-DE"/>
    </a:p>
  </c:txPr>
  <c:printSettings>
    <c:headerFooter/>
    <c:pageMargins b="0.78740157499999996" l="0.7" r="0.7" t="0.78740157499999996"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de-DE"/>
              <a:t>005-Blankenau</a:t>
            </a:r>
            <a:r>
              <a:rPr lang="de-DE" baseline="0"/>
              <a:t> Prozentual</a:t>
            </a:r>
            <a:endParaRPr lang="de-DE"/>
          </a:p>
        </c:rich>
      </c:tx>
      <c:overlay val="0"/>
    </c:title>
    <c:autoTitleDeleted val="0"/>
    <c:view3D>
      <c:rotX val="30"/>
      <c:rotY val="0"/>
      <c:rAngAx val="0"/>
    </c:view3D>
    <c:floor>
      <c:thickness val="0"/>
    </c:floor>
    <c:sideWall>
      <c:thickness val="0"/>
    </c:sideWall>
    <c:backWall>
      <c:thickness val="0"/>
    </c:backWall>
    <c:plotArea>
      <c:layout/>
      <c:pie3DChart>
        <c:varyColors val="1"/>
        <c:ser>
          <c:idx val="0"/>
          <c:order val="0"/>
          <c:tx>
            <c:strRef>
              <c:f>'2019'!$A$76:$B$76</c:f>
              <c:strCache>
                <c:ptCount val="2"/>
                <c:pt idx="0">
                  <c:v>005-Blankenau Prozentual</c:v>
                </c:pt>
              </c:strCache>
            </c:strRef>
          </c:tx>
          <c:dPt>
            <c:idx val="0"/>
            <c:bubble3D val="0"/>
            <c:spPr>
              <a:solidFill>
                <a:schemeClr val="tx1"/>
              </a:solidFill>
              <a:ln>
                <a:solidFill>
                  <a:schemeClr val="bg1">
                    <a:lumMod val="50000"/>
                  </a:schemeClr>
                </a:solidFill>
              </a:ln>
            </c:spPr>
            <c:extLst>
              <c:ext xmlns:c16="http://schemas.microsoft.com/office/drawing/2014/chart" uri="{C3380CC4-5D6E-409C-BE32-E72D297353CC}">
                <c16:uniqueId val="{00000001-09BB-413E-9620-473CAF9E1F91}"/>
              </c:ext>
            </c:extLst>
          </c:dPt>
          <c:dPt>
            <c:idx val="1"/>
            <c:bubble3D val="0"/>
            <c:spPr>
              <a:solidFill>
                <a:srgbClr val="FF0000"/>
              </a:solidFill>
            </c:spPr>
            <c:extLst>
              <c:ext xmlns:c16="http://schemas.microsoft.com/office/drawing/2014/chart" uri="{C3380CC4-5D6E-409C-BE32-E72D297353CC}">
                <c16:uniqueId val="{00000003-09BB-413E-9620-473CAF9E1F91}"/>
              </c:ext>
            </c:extLst>
          </c:dPt>
          <c:dPt>
            <c:idx val="2"/>
            <c:bubble3D val="0"/>
            <c:spPr>
              <a:solidFill>
                <a:srgbClr val="00B050"/>
              </a:solidFill>
            </c:spPr>
            <c:extLst>
              <c:ext xmlns:c16="http://schemas.microsoft.com/office/drawing/2014/chart" uri="{C3380CC4-5D6E-409C-BE32-E72D297353CC}">
                <c16:uniqueId val="{00000005-09BB-413E-9620-473CAF9E1F91}"/>
              </c:ext>
            </c:extLst>
          </c:dPt>
          <c:dPt>
            <c:idx val="3"/>
            <c:bubble3D val="0"/>
            <c:spPr>
              <a:solidFill>
                <a:srgbClr val="0070C0"/>
              </a:solidFill>
            </c:spPr>
            <c:extLst>
              <c:ext xmlns:c16="http://schemas.microsoft.com/office/drawing/2014/chart" uri="{C3380CC4-5D6E-409C-BE32-E72D297353CC}">
                <c16:uniqueId val="{00000007-09BB-413E-9620-473CAF9E1F91}"/>
              </c:ext>
            </c:extLst>
          </c:dPt>
          <c:dPt>
            <c:idx val="4"/>
            <c:bubble3D val="0"/>
            <c:spPr>
              <a:solidFill>
                <a:srgbClr val="FF0066"/>
              </a:solidFill>
            </c:spPr>
            <c:extLst>
              <c:ext xmlns:c16="http://schemas.microsoft.com/office/drawing/2014/chart" uri="{C3380CC4-5D6E-409C-BE32-E72D297353CC}">
                <c16:uniqueId val="{00000009-09BB-413E-9620-473CAF9E1F91}"/>
              </c:ext>
            </c:extLst>
          </c:dPt>
          <c:dPt>
            <c:idx val="5"/>
            <c:bubble3D val="0"/>
            <c:spPr>
              <a:solidFill>
                <a:srgbClr val="FFFF00"/>
              </a:solidFill>
            </c:spPr>
            <c:extLst>
              <c:ext xmlns:c16="http://schemas.microsoft.com/office/drawing/2014/chart" uri="{C3380CC4-5D6E-409C-BE32-E72D297353CC}">
                <c16:uniqueId val="{0000000B-09BB-413E-9620-473CAF9E1F91}"/>
              </c:ext>
            </c:extLst>
          </c:dPt>
          <c:dLbls>
            <c:dLbl>
              <c:idx val="0"/>
              <c:spPr/>
              <c:txPr>
                <a:bodyPr/>
                <a:lstStyle/>
                <a:p>
                  <a:pPr>
                    <a:defRPr>
                      <a:solidFill>
                        <a:schemeClr val="bg1"/>
                      </a:solidFill>
                    </a:defRPr>
                  </a:pPr>
                  <a:endParaRPr lang="de-DE"/>
                </a:p>
              </c:txPr>
              <c:showLegendKey val="0"/>
              <c:showVal val="1"/>
              <c:showCatName val="0"/>
              <c:showSerName val="0"/>
              <c:showPercent val="0"/>
              <c:showBubbleSize val="0"/>
              <c:extLst>
                <c:ext xmlns:c16="http://schemas.microsoft.com/office/drawing/2014/chart" uri="{C3380CC4-5D6E-409C-BE32-E72D297353CC}">
                  <c16:uniqueId val="{00000001-09BB-413E-9620-473CAF9E1F91}"/>
                </c:ext>
              </c:extLst>
            </c:dLbl>
            <c:spPr>
              <a:noFill/>
              <a:ln>
                <a:noFill/>
              </a:ln>
              <a:effectLst/>
            </c:spPr>
            <c:showLegendKey val="0"/>
            <c:showVal val="1"/>
            <c:showCatName val="0"/>
            <c:showSerName val="0"/>
            <c:showPercent val="0"/>
            <c:showBubbleSize val="0"/>
            <c:showLeaderLines val="1"/>
            <c:extLst>
              <c:ext xmlns:c15="http://schemas.microsoft.com/office/drawing/2012/chart" uri="{CE6537A1-D6FC-4f65-9D91-7224C49458BB}"/>
            </c:extLst>
          </c:dLbls>
          <c:cat>
            <c:strRef>
              <c:f>'2019'!$C$75:$I$75</c:f>
              <c:strCache>
                <c:ptCount val="7"/>
                <c:pt idx="0">
                  <c:v>CDU</c:v>
                </c:pt>
                <c:pt idx="1">
                  <c:v>SPD</c:v>
                </c:pt>
                <c:pt idx="2">
                  <c:v>Grüne</c:v>
                </c:pt>
                <c:pt idx="3">
                  <c:v>AFD</c:v>
                </c:pt>
                <c:pt idx="4">
                  <c:v>Die Linke</c:v>
                </c:pt>
                <c:pt idx="5">
                  <c:v>FDP</c:v>
                </c:pt>
                <c:pt idx="6">
                  <c:v>Sonstige</c:v>
                </c:pt>
              </c:strCache>
            </c:strRef>
          </c:cat>
          <c:val>
            <c:numRef>
              <c:f>'2019'!$C$76:$I$76</c:f>
              <c:numCache>
                <c:formatCode>0.00%</c:formatCode>
                <c:ptCount val="7"/>
                <c:pt idx="0">
                  <c:v>0.40404040404040403</c:v>
                </c:pt>
                <c:pt idx="1">
                  <c:v>0.23232323232323232</c:v>
                </c:pt>
                <c:pt idx="2">
                  <c:v>0.10101010101010101</c:v>
                </c:pt>
                <c:pt idx="3">
                  <c:v>7.0707070707070704E-2</c:v>
                </c:pt>
                <c:pt idx="4">
                  <c:v>0</c:v>
                </c:pt>
                <c:pt idx="5">
                  <c:v>5.0505050505050504E-2</c:v>
                </c:pt>
                <c:pt idx="6">
                  <c:v>0.14141414141414141</c:v>
                </c:pt>
              </c:numCache>
            </c:numRef>
          </c:val>
          <c:extLst>
            <c:ext xmlns:c16="http://schemas.microsoft.com/office/drawing/2014/chart" uri="{C3380CC4-5D6E-409C-BE32-E72D297353CC}">
              <c16:uniqueId val="{0000000C-09BB-413E-9620-473CAF9E1F91}"/>
            </c:ext>
          </c:extLst>
        </c:ser>
        <c:dLbls>
          <c:showLegendKey val="0"/>
          <c:showVal val="0"/>
          <c:showCatName val="0"/>
          <c:showSerName val="0"/>
          <c:showPercent val="0"/>
          <c:showBubbleSize val="0"/>
          <c:showLeaderLines val="1"/>
        </c:dLbls>
      </c:pie3DChart>
    </c:plotArea>
    <c:plotVisOnly val="1"/>
    <c:dispBlanksAs val="zero"/>
    <c:showDLblsOverMax val="0"/>
  </c:chart>
  <c:printSettings>
    <c:headerFooter/>
    <c:pageMargins b="0.78740157499999996" l="0.70000000000000007" r="0.70000000000000007" t="0.78740157499999996" header="0.30000000000000004" footer="0.30000000000000004"/>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de-DE"/>
              <a:t>005-Blankenau Gewinn/Verlust</a:t>
            </a:r>
          </a:p>
        </c:rich>
      </c:tx>
      <c:overlay val="0"/>
    </c:title>
    <c:autoTitleDeleted val="0"/>
    <c:plotArea>
      <c:layout/>
      <c:barChart>
        <c:barDir val="col"/>
        <c:grouping val="clustered"/>
        <c:varyColors val="0"/>
        <c:ser>
          <c:idx val="0"/>
          <c:order val="0"/>
          <c:tx>
            <c:strRef>
              <c:f>'2019'!$A$77:$B$77</c:f>
              <c:strCache>
                <c:ptCount val="2"/>
                <c:pt idx="0">
                  <c:v>005-Blankenau Gewinn/Verlust</c:v>
                </c:pt>
              </c:strCache>
            </c:strRef>
          </c:tx>
          <c:spPr>
            <a:solidFill>
              <a:schemeClr val="tx2">
                <a:lumMod val="20000"/>
                <a:lumOff val="80000"/>
              </a:schemeClr>
            </a:solidFill>
          </c:spPr>
          <c:invertIfNegative val="0"/>
          <c:dPt>
            <c:idx val="0"/>
            <c:invertIfNegative val="0"/>
            <c:bubble3D val="0"/>
            <c:spPr>
              <a:solidFill>
                <a:schemeClr val="tx1"/>
              </a:solidFill>
            </c:spPr>
            <c:extLst>
              <c:ext xmlns:c16="http://schemas.microsoft.com/office/drawing/2014/chart" uri="{C3380CC4-5D6E-409C-BE32-E72D297353CC}">
                <c16:uniqueId val="{00000001-F9AF-48CC-B6A2-F25D6F100785}"/>
              </c:ext>
            </c:extLst>
          </c:dPt>
          <c:dPt>
            <c:idx val="1"/>
            <c:invertIfNegative val="0"/>
            <c:bubble3D val="0"/>
            <c:spPr>
              <a:solidFill>
                <a:srgbClr val="FF0000"/>
              </a:solidFill>
            </c:spPr>
            <c:extLst>
              <c:ext xmlns:c16="http://schemas.microsoft.com/office/drawing/2014/chart" uri="{C3380CC4-5D6E-409C-BE32-E72D297353CC}">
                <c16:uniqueId val="{00000003-F9AF-48CC-B6A2-F25D6F100785}"/>
              </c:ext>
            </c:extLst>
          </c:dPt>
          <c:dPt>
            <c:idx val="2"/>
            <c:invertIfNegative val="0"/>
            <c:bubble3D val="0"/>
            <c:spPr>
              <a:solidFill>
                <a:srgbClr val="00B050"/>
              </a:solidFill>
            </c:spPr>
            <c:extLst>
              <c:ext xmlns:c16="http://schemas.microsoft.com/office/drawing/2014/chart" uri="{C3380CC4-5D6E-409C-BE32-E72D297353CC}">
                <c16:uniqueId val="{00000005-F9AF-48CC-B6A2-F25D6F100785}"/>
              </c:ext>
            </c:extLst>
          </c:dPt>
          <c:dPt>
            <c:idx val="3"/>
            <c:invertIfNegative val="0"/>
            <c:bubble3D val="0"/>
            <c:spPr>
              <a:solidFill>
                <a:srgbClr val="0070C0"/>
              </a:solidFill>
            </c:spPr>
            <c:extLst>
              <c:ext xmlns:c16="http://schemas.microsoft.com/office/drawing/2014/chart" uri="{C3380CC4-5D6E-409C-BE32-E72D297353CC}">
                <c16:uniqueId val="{00000007-F9AF-48CC-B6A2-F25D6F100785}"/>
              </c:ext>
            </c:extLst>
          </c:dPt>
          <c:dPt>
            <c:idx val="4"/>
            <c:invertIfNegative val="0"/>
            <c:bubble3D val="0"/>
            <c:spPr>
              <a:solidFill>
                <a:srgbClr val="FF0066"/>
              </a:solidFill>
            </c:spPr>
            <c:extLst>
              <c:ext xmlns:c16="http://schemas.microsoft.com/office/drawing/2014/chart" uri="{C3380CC4-5D6E-409C-BE32-E72D297353CC}">
                <c16:uniqueId val="{00000009-F9AF-48CC-B6A2-F25D6F100785}"/>
              </c:ext>
            </c:extLst>
          </c:dPt>
          <c:dPt>
            <c:idx val="5"/>
            <c:invertIfNegative val="0"/>
            <c:bubble3D val="0"/>
            <c:spPr>
              <a:solidFill>
                <a:srgbClr val="FFFF00"/>
              </a:solidFill>
            </c:spPr>
            <c:extLst>
              <c:ext xmlns:c16="http://schemas.microsoft.com/office/drawing/2014/chart" uri="{C3380CC4-5D6E-409C-BE32-E72D297353CC}">
                <c16:uniqueId val="{0000000B-F9AF-48CC-B6A2-F25D6F100785}"/>
              </c:ext>
            </c:extLst>
          </c:dPt>
          <c:dPt>
            <c:idx val="6"/>
            <c:invertIfNegative val="0"/>
            <c:bubble3D val="0"/>
            <c:spPr>
              <a:solidFill>
                <a:schemeClr val="tx2">
                  <a:lumMod val="60000"/>
                  <a:lumOff val="40000"/>
                </a:schemeClr>
              </a:solidFill>
              <a:ln>
                <a:solidFill>
                  <a:schemeClr val="tx2">
                    <a:lumMod val="60000"/>
                    <a:lumOff val="40000"/>
                  </a:schemeClr>
                </a:solidFill>
              </a:ln>
            </c:spPr>
            <c:extLst>
              <c:ext xmlns:c16="http://schemas.microsoft.com/office/drawing/2014/chart" uri="{C3380CC4-5D6E-409C-BE32-E72D297353CC}">
                <c16:uniqueId val="{0000000D-F9AF-48CC-B6A2-F25D6F100785}"/>
              </c:ext>
            </c:extLst>
          </c:dPt>
          <c:dLbls>
            <c:dLbl>
              <c:idx val="3"/>
              <c:layout>
                <c:manualLayout>
                  <c:x val="-9.881421305193223E-17"/>
                  <c:y val="-7.1950546746256061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7-F9AF-48CC-B6A2-F25D6F100785}"/>
                </c:ext>
              </c:extLst>
            </c:dLbl>
            <c:dLbl>
              <c:idx val="4"/>
              <c:layout>
                <c:manualLayout>
                  <c:x val="-9.881421305193223E-17"/>
                  <c:y val="-5.3962555972355691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9-F9AF-48CC-B6A2-F25D6F100785}"/>
                </c:ext>
              </c:extLst>
            </c:dLbl>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'2019'!$C$75:$I$75</c:f>
              <c:strCache>
                <c:ptCount val="7"/>
                <c:pt idx="0">
                  <c:v>CDU</c:v>
                </c:pt>
                <c:pt idx="1">
                  <c:v>SPD</c:v>
                </c:pt>
                <c:pt idx="2">
                  <c:v>Grüne</c:v>
                </c:pt>
                <c:pt idx="3">
                  <c:v>AFD</c:v>
                </c:pt>
                <c:pt idx="4">
                  <c:v>Die Linke</c:v>
                </c:pt>
                <c:pt idx="5">
                  <c:v>FDP</c:v>
                </c:pt>
                <c:pt idx="6">
                  <c:v>Sonstige</c:v>
                </c:pt>
              </c:strCache>
            </c:strRef>
          </c:cat>
          <c:val>
            <c:numRef>
              <c:f>'2019'!$C$77:$I$77</c:f>
              <c:numCache>
                <c:formatCode>0.00%</c:formatCode>
                <c:ptCount val="7"/>
                <c:pt idx="0">
                  <c:v>-6.8686868686868685E-2</c:v>
                </c:pt>
                <c:pt idx="1">
                  <c:v>-0.10404040404040404</c:v>
                </c:pt>
                <c:pt idx="2">
                  <c:v>1.0101010101010097E-2</c:v>
                </c:pt>
                <c:pt idx="3">
                  <c:v>4.3434343434343436E-2</c:v>
                </c:pt>
                <c:pt idx="4">
                  <c:v>0</c:v>
                </c:pt>
                <c:pt idx="5">
                  <c:v>1.4141414141414142E-2</c:v>
                </c:pt>
                <c:pt idx="6">
                  <c:v>0.10505050505050505</c:v>
                </c:pt>
              </c:numCache>
            </c:numRef>
          </c:val>
          <c:extLst>
            <c:ext xmlns:c16="http://schemas.microsoft.com/office/drawing/2014/chart" uri="{C3380CC4-5D6E-409C-BE32-E72D297353CC}">
              <c16:uniqueId val="{0000000E-F9AF-48CC-B6A2-F25D6F100785}"/>
            </c:ext>
          </c:extLst>
        </c:ser>
        <c:dLbls>
          <c:showLegendKey val="0"/>
          <c:showVal val="0"/>
          <c:showCatName val="0"/>
          <c:showSerName val="0"/>
          <c:showPercent val="0"/>
          <c:showBubbleSize val="0"/>
        </c:dLbls>
        <c:gapWidth val="150"/>
        <c:axId val="67703936"/>
        <c:axId val="67705472"/>
      </c:barChart>
      <c:catAx>
        <c:axId val="67703936"/>
        <c:scaling>
          <c:orientation val="minMax"/>
        </c:scaling>
        <c:delete val="0"/>
        <c:axPos val="b"/>
        <c:numFmt formatCode="General" sourceLinked="0"/>
        <c:majorTickMark val="out"/>
        <c:minorTickMark val="none"/>
        <c:tickLblPos val="nextTo"/>
        <c:crossAx val="67705472"/>
        <c:crosses val="autoZero"/>
        <c:auto val="1"/>
        <c:lblAlgn val="ctr"/>
        <c:lblOffset val="100"/>
        <c:noMultiLvlLbl val="0"/>
      </c:catAx>
      <c:valAx>
        <c:axId val="67705472"/>
        <c:scaling>
          <c:orientation val="minMax"/>
        </c:scaling>
        <c:delete val="0"/>
        <c:axPos val="l"/>
        <c:majorGridlines/>
        <c:numFmt formatCode="0.00%" sourceLinked="1"/>
        <c:majorTickMark val="out"/>
        <c:minorTickMark val="none"/>
        <c:tickLblPos val="nextTo"/>
        <c:crossAx val="67703936"/>
        <c:crosses val="autoZero"/>
        <c:crossBetween val="between"/>
      </c:valAx>
    </c:plotArea>
    <c:plotVisOnly val="1"/>
    <c:dispBlanksAs val="gap"/>
    <c:showDLblsOverMax val="0"/>
  </c:chart>
  <c:printSettings>
    <c:headerFooter/>
    <c:pageMargins b="0.78740157499999996" l="0.70000000000000007" r="0.70000000000000007" t="0.78740157499999996" header="0.30000000000000004" footer="0.30000000000000004"/>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de-DE" sz="1800" b="1">
                <a:solidFill>
                  <a:sysClr val="windowText" lastClr="000000"/>
                </a:solidFill>
              </a:rPr>
              <a:t>005-Blankenau</a:t>
            </a:r>
            <a:r>
              <a:rPr lang="de-DE" sz="1800" b="1" baseline="0">
                <a:solidFill>
                  <a:sysClr val="windowText" lastClr="000000"/>
                </a:solidFill>
              </a:rPr>
              <a:t> Entwicklung</a:t>
            </a:r>
            <a:endParaRPr lang="de-DE" sz="1800" b="1">
              <a:solidFill>
                <a:sysClr val="windowText" lastClr="000000"/>
              </a:solidFill>
            </a:endParaRP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de-DE"/>
        </a:p>
      </c:txPr>
    </c:title>
    <c:autoTitleDeleted val="0"/>
    <c:plotArea>
      <c:layout/>
      <c:lineChart>
        <c:grouping val="standard"/>
        <c:varyColors val="0"/>
        <c:ser>
          <c:idx val="0"/>
          <c:order val="0"/>
          <c:tx>
            <c:strRef>
              <c:f>'2019'!$L$75</c:f>
              <c:strCache>
                <c:ptCount val="1"/>
                <c:pt idx="0">
                  <c:v>CDU</c:v>
                </c:pt>
              </c:strCache>
            </c:strRef>
          </c:tx>
          <c:spPr>
            <a:ln w="28575" cap="rnd">
              <a:solidFill>
                <a:sysClr val="windowText" lastClr="000000"/>
              </a:solidFill>
              <a:round/>
            </a:ln>
            <a:effectLst/>
          </c:spPr>
          <c:marker>
            <c:symbol val="none"/>
          </c:marker>
          <c:cat>
            <c:numRef>
              <c:f>'2019'!$K$76:$K$78</c:f>
              <c:numCache>
                <c:formatCode>General</c:formatCode>
                <c:ptCount val="3"/>
                <c:pt idx="0">
                  <c:v>2009</c:v>
                </c:pt>
                <c:pt idx="1">
                  <c:v>2014</c:v>
                </c:pt>
                <c:pt idx="2">
                  <c:v>2019</c:v>
                </c:pt>
              </c:numCache>
            </c:numRef>
          </c:cat>
          <c:val>
            <c:numRef>
              <c:f>'2019'!$L$76:$L$78</c:f>
              <c:numCache>
                <c:formatCode>0.00%</c:formatCode>
                <c:ptCount val="3"/>
                <c:pt idx="0">
                  <c:v>0.55434782608695654</c:v>
                </c:pt>
                <c:pt idx="1">
                  <c:v>0.47272727272727272</c:v>
                </c:pt>
                <c:pt idx="2">
                  <c:v>0.40404040404040403</c:v>
                </c:pt>
              </c:numCache>
            </c:numRef>
          </c:val>
          <c:smooth val="0"/>
          <c:extLst>
            <c:ext xmlns:c16="http://schemas.microsoft.com/office/drawing/2014/chart" uri="{C3380CC4-5D6E-409C-BE32-E72D297353CC}">
              <c16:uniqueId val="{00000000-4245-46E7-B329-6EF48811F3BD}"/>
            </c:ext>
          </c:extLst>
        </c:ser>
        <c:ser>
          <c:idx val="1"/>
          <c:order val="1"/>
          <c:tx>
            <c:strRef>
              <c:f>'2019'!$M$75</c:f>
              <c:strCache>
                <c:ptCount val="1"/>
                <c:pt idx="0">
                  <c:v>SPD</c:v>
                </c:pt>
              </c:strCache>
            </c:strRef>
          </c:tx>
          <c:spPr>
            <a:ln w="28575" cap="rnd">
              <a:solidFill>
                <a:srgbClr val="FF0000"/>
              </a:solidFill>
              <a:round/>
            </a:ln>
            <a:effectLst/>
          </c:spPr>
          <c:marker>
            <c:symbol val="none"/>
          </c:marker>
          <c:cat>
            <c:numRef>
              <c:f>'2019'!$K$76:$K$78</c:f>
              <c:numCache>
                <c:formatCode>General</c:formatCode>
                <c:ptCount val="3"/>
                <c:pt idx="0">
                  <c:v>2009</c:v>
                </c:pt>
                <c:pt idx="1">
                  <c:v>2014</c:v>
                </c:pt>
                <c:pt idx="2">
                  <c:v>2019</c:v>
                </c:pt>
              </c:numCache>
            </c:numRef>
          </c:cat>
          <c:val>
            <c:numRef>
              <c:f>'2019'!$M$76:$M$78</c:f>
              <c:numCache>
                <c:formatCode>0.00%</c:formatCode>
                <c:ptCount val="3"/>
                <c:pt idx="0">
                  <c:v>0.30434782608695654</c:v>
                </c:pt>
                <c:pt idx="1">
                  <c:v>0.33636363636363636</c:v>
                </c:pt>
                <c:pt idx="2">
                  <c:v>0.23232323232323232</c:v>
                </c:pt>
              </c:numCache>
            </c:numRef>
          </c:val>
          <c:smooth val="0"/>
          <c:extLst>
            <c:ext xmlns:c16="http://schemas.microsoft.com/office/drawing/2014/chart" uri="{C3380CC4-5D6E-409C-BE32-E72D297353CC}">
              <c16:uniqueId val="{00000001-4245-46E7-B329-6EF48811F3BD}"/>
            </c:ext>
          </c:extLst>
        </c:ser>
        <c:ser>
          <c:idx val="2"/>
          <c:order val="2"/>
          <c:tx>
            <c:strRef>
              <c:f>'2019'!$N$75</c:f>
              <c:strCache>
                <c:ptCount val="1"/>
                <c:pt idx="0">
                  <c:v>Grüne</c:v>
                </c:pt>
              </c:strCache>
            </c:strRef>
          </c:tx>
          <c:spPr>
            <a:ln w="28575" cap="rnd">
              <a:solidFill>
                <a:srgbClr val="00B050"/>
              </a:solidFill>
              <a:round/>
            </a:ln>
            <a:effectLst/>
          </c:spPr>
          <c:marker>
            <c:symbol val="none"/>
          </c:marker>
          <c:cat>
            <c:numRef>
              <c:f>'2019'!$K$76:$K$78</c:f>
              <c:numCache>
                <c:formatCode>General</c:formatCode>
                <c:ptCount val="3"/>
                <c:pt idx="0">
                  <c:v>2009</c:v>
                </c:pt>
                <c:pt idx="1">
                  <c:v>2014</c:v>
                </c:pt>
                <c:pt idx="2">
                  <c:v>2019</c:v>
                </c:pt>
              </c:numCache>
            </c:numRef>
          </c:cat>
          <c:val>
            <c:numRef>
              <c:f>'2019'!$N$76:$N$78</c:f>
              <c:numCache>
                <c:formatCode>0.00%</c:formatCode>
                <c:ptCount val="3"/>
                <c:pt idx="0">
                  <c:v>5.434782608695652E-2</c:v>
                </c:pt>
                <c:pt idx="1">
                  <c:v>9.0909090909090912E-2</c:v>
                </c:pt>
                <c:pt idx="2">
                  <c:v>0.10101010101010101</c:v>
                </c:pt>
              </c:numCache>
            </c:numRef>
          </c:val>
          <c:smooth val="0"/>
          <c:extLst>
            <c:ext xmlns:c16="http://schemas.microsoft.com/office/drawing/2014/chart" uri="{C3380CC4-5D6E-409C-BE32-E72D297353CC}">
              <c16:uniqueId val="{00000002-4245-46E7-B329-6EF48811F3BD}"/>
            </c:ext>
          </c:extLst>
        </c:ser>
        <c:ser>
          <c:idx val="3"/>
          <c:order val="3"/>
          <c:tx>
            <c:strRef>
              <c:f>'2019'!$O$75</c:f>
              <c:strCache>
                <c:ptCount val="1"/>
                <c:pt idx="0">
                  <c:v>AFD</c:v>
                </c:pt>
              </c:strCache>
            </c:strRef>
          </c:tx>
          <c:spPr>
            <a:ln w="28575" cap="rnd">
              <a:solidFill>
                <a:srgbClr val="0070C0"/>
              </a:solidFill>
              <a:round/>
            </a:ln>
            <a:effectLst/>
          </c:spPr>
          <c:marker>
            <c:symbol val="none"/>
          </c:marker>
          <c:cat>
            <c:numRef>
              <c:f>'2019'!$K$76:$K$78</c:f>
              <c:numCache>
                <c:formatCode>General</c:formatCode>
                <c:ptCount val="3"/>
                <c:pt idx="0">
                  <c:v>2009</c:v>
                </c:pt>
                <c:pt idx="1">
                  <c:v>2014</c:v>
                </c:pt>
                <c:pt idx="2">
                  <c:v>2019</c:v>
                </c:pt>
              </c:numCache>
            </c:numRef>
          </c:cat>
          <c:val>
            <c:numRef>
              <c:f>'2019'!$O$76:$O$78</c:f>
              <c:numCache>
                <c:formatCode>0.00%</c:formatCode>
                <c:ptCount val="3"/>
                <c:pt idx="1">
                  <c:v>2.7272727272727271E-2</c:v>
                </c:pt>
                <c:pt idx="2">
                  <c:v>7.0707070707070704E-2</c:v>
                </c:pt>
              </c:numCache>
            </c:numRef>
          </c:val>
          <c:smooth val="0"/>
          <c:extLst>
            <c:ext xmlns:c16="http://schemas.microsoft.com/office/drawing/2014/chart" uri="{C3380CC4-5D6E-409C-BE32-E72D297353CC}">
              <c16:uniqueId val="{00000003-4245-46E7-B329-6EF48811F3BD}"/>
            </c:ext>
          </c:extLst>
        </c:ser>
        <c:ser>
          <c:idx val="4"/>
          <c:order val="4"/>
          <c:tx>
            <c:strRef>
              <c:f>'2019'!$P$75</c:f>
              <c:strCache>
                <c:ptCount val="1"/>
                <c:pt idx="0">
                  <c:v>Die Linke</c:v>
                </c:pt>
              </c:strCache>
            </c:strRef>
          </c:tx>
          <c:spPr>
            <a:ln w="28575" cap="rnd">
              <a:solidFill>
                <a:srgbClr val="C00000"/>
              </a:solidFill>
              <a:round/>
            </a:ln>
            <a:effectLst/>
          </c:spPr>
          <c:marker>
            <c:symbol val="none"/>
          </c:marker>
          <c:cat>
            <c:numRef>
              <c:f>'2019'!$K$76:$K$78</c:f>
              <c:numCache>
                <c:formatCode>General</c:formatCode>
                <c:ptCount val="3"/>
                <c:pt idx="0">
                  <c:v>2009</c:v>
                </c:pt>
                <c:pt idx="1">
                  <c:v>2014</c:v>
                </c:pt>
                <c:pt idx="2">
                  <c:v>2019</c:v>
                </c:pt>
              </c:numCache>
            </c:numRef>
          </c:cat>
          <c:val>
            <c:numRef>
              <c:f>'2019'!$P$76:$P$78</c:f>
              <c:numCache>
                <c:formatCode>0.00%</c:formatCode>
                <c:ptCount val="3"/>
              </c:numCache>
            </c:numRef>
          </c:val>
          <c:smooth val="0"/>
          <c:extLst>
            <c:ext xmlns:c16="http://schemas.microsoft.com/office/drawing/2014/chart" uri="{C3380CC4-5D6E-409C-BE32-E72D297353CC}">
              <c16:uniqueId val="{00000004-4245-46E7-B329-6EF48811F3BD}"/>
            </c:ext>
          </c:extLst>
        </c:ser>
        <c:ser>
          <c:idx val="5"/>
          <c:order val="5"/>
          <c:tx>
            <c:strRef>
              <c:f>'2019'!$Q$75</c:f>
              <c:strCache>
                <c:ptCount val="1"/>
                <c:pt idx="0">
                  <c:v>FDP</c:v>
                </c:pt>
              </c:strCache>
            </c:strRef>
          </c:tx>
          <c:spPr>
            <a:ln w="28575" cap="rnd">
              <a:solidFill>
                <a:srgbClr val="FFFF00"/>
              </a:solidFill>
              <a:round/>
            </a:ln>
            <a:effectLst/>
          </c:spPr>
          <c:marker>
            <c:symbol val="none"/>
          </c:marker>
          <c:cat>
            <c:numRef>
              <c:f>'2019'!$K$76:$K$78</c:f>
              <c:numCache>
                <c:formatCode>General</c:formatCode>
                <c:ptCount val="3"/>
                <c:pt idx="0">
                  <c:v>2009</c:v>
                </c:pt>
                <c:pt idx="1">
                  <c:v>2014</c:v>
                </c:pt>
                <c:pt idx="2">
                  <c:v>2019</c:v>
                </c:pt>
              </c:numCache>
            </c:numRef>
          </c:cat>
          <c:val>
            <c:numRef>
              <c:f>'2019'!$Q$76:$Q$78</c:f>
              <c:numCache>
                <c:formatCode>0.00%</c:formatCode>
                <c:ptCount val="3"/>
                <c:pt idx="0">
                  <c:v>6.5217391304347824E-2</c:v>
                </c:pt>
                <c:pt idx="1">
                  <c:v>3.6363636363636362E-2</c:v>
                </c:pt>
                <c:pt idx="2">
                  <c:v>5.0505050505050504E-2</c:v>
                </c:pt>
              </c:numCache>
            </c:numRef>
          </c:val>
          <c:smooth val="0"/>
          <c:extLst>
            <c:ext xmlns:c16="http://schemas.microsoft.com/office/drawing/2014/chart" uri="{C3380CC4-5D6E-409C-BE32-E72D297353CC}">
              <c16:uniqueId val="{00000005-4245-46E7-B329-6EF48811F3BD}"/>
            </c:ext>
          </c:extLst>
        </c:ser>
        <c:ser>
          <c:idx val="6"/>
          <c:order val="6"/>
          <c:tx>
            <c:strRef>
              <c:f>'2019'!$R$75</c:f>
              <c:strCache>
                <c:ptCount val="1"/>
                <c:pt idx="0">
                  <c:v>Sonstige</c:v>
                </c:pt>
              </c:strCache>
            </c:strRef>
          </c:tx>
          <c:spPr>
            <a:ln w="28575" cap="rnd">
              <a:solidFill>
                <a:schemeClr val="accent1">
                  <a:lumMod val="60000"/>
                  <a:lumOff val="40000"/>
                </a:schemeClr>
              </a:solidFill>
              <a:round/>
            </a:ln>
            <a:effectLst/>
          </c:spPr>
          <c:marker>
            <c:symbol val="none"/>
          </c:marker>
          <c:cat>
            <c:numRef>
              <c:f>'2019'!$K$76:$K$78</c:f>
              <c:numCache>
                <c:formatCode>General</c:formatCode>
                <c:ptCount val="3"/>
                <c:pt idx="0">
                  <c:v>2009</c:v>
                </c:pt>
                <c:pt idx="1">
                  <c:v>2014</c:v>
                </c:pt>
                <c:pt idx="2">
                  <c:v>2019</c:v>
                </c:pt>
              </c:numCache>
            </c:numRef>
          </c:cat>
          <c:val>
            <c:numRef>
              <c:f>'2019'!$R$76:$R$78</c:f>
              <c:numCache>
                <c:formatCode>0.00%</c:formatCode>
                <c:ptCount val="3"/>
                <c:pt idx="0">
                  <c:v>2.1739130434782608E-2</c:v>
                </c:pt>
                <c:pt idx="1">
                  <c:v>3.6363636363636362E-2</c:v>
                </c:pt>
                <c:pt idx="2">
                  <c:v>0.14141414141414141</c:v>
                </c:pt>
              </c:numCache>
            </c:numRef>
          </c:val>
          <c:smooth val="0"/>
          <c:extLst>
            <c:ext xmlns:c16="http://schemas.microsoft.com/office/drawing/2014/chart" uri="{C3380CC4-5D6E-409C-BE32-E72D297353CC}">
              <c16:uniqueId val="{00000006-4245-46E7-B329-6EF48811F3BD}"/>
            </c:ext>
          </c:extLst>
        </c:ser>
        <c:dLbls>
          <c:showLegendKey val="0"/>
          <c:showVal val="0"/>
          <c:showCatName val="0"/>
          <c:showSerName val="0"/>
          <c:showPercent val="0"/>
          <c:showBubbleSize val="0"/>
        </c:dLbls>
        <c:smooth val="0"/>
        <c:axId val="260585656"/>
        <c:axId val="260585328"/>
      </c:lineChart>
      <c:catAx>
        <c:axId val="26058565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crossAx val="260585328"/>
        <c:crosses val="autoZero"/>
        <c:auto val="1"/>
        <c:lblAlgn val="ctr"/>
        <c:lblOffset val="100"/>
        <c:noMultiLvlLbl val="0"/>
      </c:catAx>
      <c:valAx>
        <c:axId val="260585328"/>
        <c:scaling>
          <c:orientation val="minMax"/>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crossAx val="260585656"/>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ysClr val="windowText" lastClr="000000"/>
      </a:solidFill>
      <a:round/>
    </a:ln>
    <a:effectLst/>
  </c:spPr>
  <c:txPr>
    <a:bodyPr/>
    <a:lstStyle/>
    <a:p>
      <a:pPr>
        <a:defRPr/>
      </a:pPr>
      <a:endParaRPr lang="de-DE"/>
    </a:p>
  </c:txPr>
  <c:printSettings>
    <c:headerFooter/>
    <c:pageMargins b="0.78740157499999996" l="0.7" r="0.7" t="0.78740157499999996"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13" Type="http://schemas.openxmlformats.org/officeDocument/2006/relationships/chart" Target="../charts/chart13.xml"/><Relationship Id="rId18" Type="http://schemas.openxmlformats.org/officeDocument/2006/relationships/chart" Target="../charts/chart18.xml"/><Relationship Id="rId26" Type="http://schemas.openxmlformats.org/officeDocument/2006/relationships/chart" Target="../charts/chart26.xml"/><Relationship Id="rId39" Type="http://schemas.openxmlformats.org/officeDocument/2006/relationships/chart" Target="../charts/chart39.xml"/><Relationship Id="rId3" Type="http://schemas.openxmlformats.org/officeDocument/2006/relationships/chart" Target="../charts/chart3.xml"/><Relationship Id="rId21" Type="http://schemas.openxmlformats.org/officeDocument/2006/relationships/chart" Target="../charts/chart21.xml"/><Relationship Id="rId34" Type="http://schemas.openxmlformats.org/officeDocument/2006/relationships/chart" Target="../charts/chart34.xml"/><Relationship Id="rId42" Type="http://schemas.openxmlformats.org/officeDocument/2006/relationships/chart" Target="../charts/chart42.xml"/><Relationship Id="rId7" Type="http://schemas.openxmlformats.org/officeDocument/2006/relationships/chart" Target="../charts/chart7.xml"/><Relationship Id="rId12" Type="http://schemas.openxmlformats.org/officeDocument/2006/relationships/chart" Target="../charts/chart12.xml"/><Relationship Id="rId17" Type="http://schemas.openxmlformats.org/officeDocument/2006/relationships/chart" Target="../charts/chart17.xml"/><Relationship Id="rId25" Type="http://schemas.openxmlformats.org/officeDocument/2006/relationships/chart" Target="../charts/chart25.xml"/><Relationship Id="rId33" Type="http://schemas.openxmlformats.org/officeDocument/2006/relationships/chart" Target="../charts/chart33.xml"/><Relationship Id="rId38" Type="http://schemas.openxmlformats.org/officeDocument/2006/relationships/chart" Target="../charts/chart38.xml"/><Relationship Id="rId2" Type="http://schemas.openxmlformats.org/officeDocument/2006/relationships/chart" Target="../charts/chart2.xml"/><Relationship Id="rId16" Type="http://schemas.openxmlformats.org/officeDocument/2006/relationships/chart" Target="../charts/chart16.xml"/><Relationship Id="rId20" Type="http://schemas.openxmlformats.org/officeDocument/2006/relationships/chart" Target="../charts/chart20.xml"/><Relationship Id="rId29" Type="http://schemas.openxmlformats.org/officeDocument/2006/relationships/chart" Target="../charts/chart29.xml"/><Relationship Id="rId41" Type="http://schemas.openxmlformats.org/officeDocument/2006/relationships/chart" Target="../charts/chart41.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24" Type="http://schemas.openxmlformats.org/officeDocument/2006/relationships/chart" Target="../charts/chart24.xml"/><Relationship Id="rId32" Type="http://schemas.openxmlformats.org/officeDocument/2006/relationships/chart" Target="../charts/chart32.xml"/><Relationship Id="rId37" Type="http://schemas.openxmlformats.org/officeDocument/2006/relationships/chart" Target="../charts/chart37.xml"/><Relationship Id="rId40" Type="http://schemas.openxmlformats.org/officeDocument/2006/relationships/chart" Target="../charts/chart40.xml"/><Relationship Id="rId5" Type="http://schemas.openxmlformats.org/officeDocument/2006/relationships/chart" Target="../charts/chart5.xml"/><Relationship Id="rId15" Type="http://schemas.openxmlformats.org/officeDocument/2006/relationships/chart" Target="../charts/chart15.xml"/><Relationship Id="rId23" Type="http://schemas.openxmlformats.org/officeDocument/2006/relationships/chart" Target="../charts/chart23.xml"/><Relationship Id="rId28" Type="http://schemas.openxmlformats.org/officeDocument/2006/relationships/chart" Target="../charts/chart28.xml"/><Relationship Id="rId36" Type="http://schemas.openxmlformats.org/officeDocument/2006/relationships/chart" Target="../charts/chart36.xml"/><Relationship Id="rId10" Type="http://schemas.openxmlformats.org/officeDocument/2006/relationships/chart" Target="../charts/chart10.xml"/><Relationship Id="rId19" Type="http://schemas.openxmlformats.org/officeDocument/2006/relationships/chart" Target="../charts/chart19.xml"/><Relationship Id="rId31" Type="http://schemas.openxmlformats.org/officeDocument/2006/relationships/chart" Target="../charts/chart31.xml"/><Relationship Id="rId4" Type="http://schemas.openxmlformats.org/officeDocument/2006/relationships/chart" Target="../charts/chart4.xml"/><Relationship Id="rId9" Type="http://schemas.openxmlformats.org/officeDocument/2006/relationships/chart" Target="../charts/chart9.xml"/><Relationship Id="rId14" Type="http://schemas.openxmlformats.org/officeDocument/2006/relationships/chart" Target="../charts/chart14.xml"/><Relationship Id="rId22" Type="http://schemas.openxmlformats.org/officeDocument/2006/relationships/chart" Target="../charts/chart22.xml"/><Relationship Id="rId27" Type="http://schemas.openxmlformats.org/officeDocument/2006/relationships/chart" Target="../charts/chart27.xml"/><Relationship Id="rId30" Type="http://schemas.openxmlformats.org/officeDocument/2006/relationships/chart" Target="../charts/chart30.xml"/><Relationship Id="rId35" Type="http://schemas.openxmlformats.org/officeDocument/2006/relationships/chart" Target="../charts/chart35.xml"/></Relationships>
</file>

<file path=xl/drawings/drawing1.xml><?xml version="1.0" encoding="utf-8"?>
<xdr:wsDr xmlns:xdr="http://schemas.openxmlformats.org/drawingml/2006/spreadsheetDrawing" xmlns:a="http://schemas.openxmlformats.org/drawingml/2006/main">
  <xdr:twoCellAnchor>
    <xdr:from>
      <xdr:col>0</xdr:col>
      <xdr:colOff>9525</xdr:colOff>
      <xdr:row>30</xdr:row>
      <xdr:rowOff>47625</xdr:rowOff>
    </xdr:from>
    <xdr:to>
      <xdr:col>5</xdr:col>
      <xdr:colOff>419100</xdr:colOff>
      <xdr:row>47</xdr:row>
      <xdr:rowOff>119062</xdr:rowOff>
    </xdr:to>
    <xdr:graphicFrame macro="">
      <xdr:nvGraphicFramePr>
        <xdr:cNvPr id="2" name="Diagramm 1">
          <a:extLst>
            <a:ext uri="{FF2B5EF4-FFF2-40B4-BE49-F238E27FC236}">
              <a16:creationId xmlns:a16="http://schemas.microsoft.com/office/drawing/2014/main" id="{E975BB36-CEE2-4BE2-B275-9771F8CD816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9525</xdr:colOff>
      <xdr:row>30</xdr:row>
      <xdr:rowOff>47625</xdr:rowOff>
    </xdr:from>
    <xdr:to>
      <xdr:col>16</xdr:col>
      <xdr:colOff>92868</xdr:colOff>
      <xdr:row>47</xdr:row>
      <xdr:rowOff>119062</xdr:rowOff>
    </xdr:to>
    <xdr:graphicFrame macro="">
      <xdr:nvGraphicFramePr>
        <xdr:cNvPr id="3" name="Diagramm 2">
          <a:extLst>
            <a:ext uri="{FF2B5EF4-FFF2-40B4-BE49-F238E27FC236}">
              <a16:creationId xmlns:a16="http://schemas.microsoft.com/office/drawing/2014/main" id="{5C0C48D9-C625-4BF9-B74C-28C66F91482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16</xdr:col>
      <xdr:colOff>123825</xdr:colOff>
      <xdr:row>30</xdr:row>
      <xdr:rowOff>57150</xdr:rowOff>
    </xdr:from>
    <xdr:to>
      <xdr:col>26</xdr:col>
      <xdr:colOff>133350</xdr:colOff>
      <xdr:row>47</xdr:row>
      <xdr:rowOff>116418</xdr:rowOff>
    </xdr:to>
    <xdr:graphicFrame macro="">
      <xdr:nvGraphicFramePr>
        <xdr:cNvPr id="4" name="Diagramm 3">
          <a:extLst>
            <a:ext uri="{FF2B5EF4-FFF2-40B4-BE49-F238E27FC236}">
              <a16:creationId xmlns:a16="http://schemas.microsoft.com/office/drawing/2014/main" id="{CFD64558-F2F9-4C32-9CF9-B449A53514B2}"/>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9525</xdr:colOff>
      <xdr:row>54</xdr:row>
      <xdr:rowOff>47625</xdr:rowOff>
    </xdr:from>
    <xdr:to>
      <xdr:col>5</xdr:col>
      <xdr:colOff>419100</xdr:colOff>
      <xdr:row>71</xdr:row>
      <xdr:rowOff>119062</xdr:rowOff>
    </xdr:to>
    <xdr:graphicFrame macro="">
      <xdr:nvGraphicFramePr>
        <xdr:cNvPr id="5" name="Diagramm 4">
          <a:extLst>
            <a:ext uri="{FF2B5EF4-FFF2-40B4-BE49-F238E27FC236}">
              <a16:creationId xmlns:a16="http://schemas.microsoft.com/office/drawing/2014/main" id="{FDE9FF87-9119-485D-8850-B96655C3528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6</xdr:col>
      <xdr:colOff>9525</xdr:colOff>
      <xdr:row>54</xdr:row>
      <xdr:rowOff>47625</xdr:rowOff>
    </xdr:from>
    <xdr:to>
      <xdr:col>16</xdr:col>
      <xdr:colOff>92868</xdr:colOff>
      <xdr:row>71</xdr:row>
      <xdr:rowOff>119062</xdr:rowOff>
    </xdr:to>
    <xdr:graphicFrame macro="">
      <xdr:nvGraphicFramePr>
        <xdr:cNvPr id="6" name="Diagramm 5">
          <a:extLst>
            <a:ext uri="{FF2B5EF4-FFF2-40B4-BE49-F238E27FC236}">
              <a16:creationId xmlns:a16="http://schemas.microsoft.com/office/drawing/2014/main" id="{FA3B172E-B808-4D18-B5A7-553FE9D2B5A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16</xdr:col>
      <xdr:colOff>123825</xdr:colOff>
      <xdr:row>54</xdr:row>
      <xdr:rowOff>57150</xdr:rowOff>
    </xdr:from>
    <xdr:to>
      <xdr:col>26</xdr:col>
      <xdr:colOff>133350</xdr:colOff>
      <xdr:row>71</xdr:row>
      <xdr:rowOff>116418</xdr:rowOff>
    </xdr:to>
    <xdr:graphicFrame macro="">
      <xdr:nvGraphicFramePr>
        <xdr:cNvPr id="7" name="Diagramm 6">
          <a:extLst>
            <a:ext uri="{FF2B5EF4-FFF2-40B4-BE49-F238E27FC236}">
              <a16:creationId xmlns:a16="http://schemas.microsoft.com/office/drawing/2014/main" id="{9ABBAF1A-F8BA-4DA6-85F2-95842DEF861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0</xdr:colOff>
      <xdr:row>78</xdr:row>
      <xdr:rowOff>28575</xdr:rowOff>
    </xdr:from>
    <xdr:to>
      <xdr:col>5</xdr:col>
      <xdr:colOff>409575</xdr:colOff>
      <xdr:row>95</xdr:row>
      <xdr:rowOff>100012</xdr:rowOff>
    </xdr:to>
    <xdr:graphicFrame macro="">
      <xdr:nvGraphicFramePr>
        <xdr:cNvPr id="8" name="Diagramm 7">
          <a:extLst>
            <a:ext uri="{FF2B5EF4-FFF2-40B4-BE49-F238E27FC236}">
              <a16:creationId xmlns:a16="http://schemas.microsoft.com/office/drawing/2014/main" id="{CA62DFB1-8002-45D8-AEC9-CE33D9469E8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6</xdr:col>
      <xdr:colOff>0</xdr:colOff>
      <xdr:row>78</xdr:row>
      <xdr:rowOff>28575</xdr:rowOff>
    </xdr:from>
    <xdr:to>
      <xdr:col>16</xdr:col>
      <xdr:colOff>83343</xdr:colOff>
      <xdr:row>95</xdr:row>
      <xdr:rowOff>100012</xdr:rowOff>
    </xdr:to>
    <xdr:graphicFrame macro="">
      <xdr:nvGraphicFramePr>
        <xdr:cNvPr id="9" name="Diagramm 8">
          <a:extLst>
            <a:ext uri="{FF2B5EF4-FFF2-40B4-BE49-F238E27FC236}">
              <a16:creationId xmlns:a16="http://schemas.microsoft.com/office/drawing/2014/main" id="{CD45AA3E-F90B-41BE-A5B4-CB2BE710E78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16</xdr:col>
      <xdr:colOff>114300</xdr:colOff>
      <xdr:row>78</xdr:row>
      <xdr:rowOff>38100</xdr:rowOff>
    </xdr:from>
    <xdr:to>
      <xdr:col>26</xdr:col>
      <xdr:colOff>123825</xdr:colOff>
      <xdr:row>95</xdr:row>
      <xdr:rowOff>97368</xdr:rowOff>
    </xdr:to>
    <xdr:graphicFrame macro="">
      <xdr:nvGraphicFramePr>
        <xdr:cNvPr id="10" name="Diagramm 9">
          <a:extLst>
            <a:ext uri="{FF2B5EF4-FFF2-40B4-BE49-F238E27FC236}">
              <a16:creationId xmlns:a16="http://schemas.microsoft.com/office/drawing/2014/main" id="{03C9E610-6210-48D3-A662-7E2D281B573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0</xdr:col>
      <xdr:colOff>0</xdr:colOff>
      <xdr:row>102</xdr:row>
      <xdr:rowOff>47625</xdr:rowOff>
    </xdr:from>
    <xdr:to>
      <xdr:col>5</xdr:col>
      <xdr:colOff>409575</xdr:colOff>
      <xdr:row>119</xdr:row>
      <xdr:rowOff>119062</xdr:rowOff>
    </xdr:to>
    <xdr:graphicFrame macro="">
      <xdr:nvGraphicFramePr>
        <xdr:cNvPr id="11" name="Diagramm 10">
          <a:extLst>
            <a:ext uri="{FF2B5EF4-FFF2-40B4-BE49-F238E27FC236}">
              <a16:creationId xmlns:a16="http://schemas.microsoft.com/office/drawing/2014/main" id="{59B81465-842F-4F7B-908D-BFECE198C2C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6</xdr:col>
      <xdr:colOff>0</xdr:colOff>
      <xdr:row>102</xdr:row>
      <xdr:rowOff>47625</xdr:rowOff>
    </xdr:from>
    <xdr:to>
      <xdr:col>16</xdr:col>
      <xdr:colOff>83343</xdr:colOff>
      <xdr:row>119</xdr:row>
      <xdr:rowOff>119062</xdr:rowOff>
    </xdr:to>
    <xdr:graphicFrame macro="">
      <xdr:nvGraphicFramePr>
        <xdr:cNvPr id="12" name="Diagramm 11">
          <a:extLst>
            <a:ext uri="{FF2B5EF4-FFF2-40B4-BE49-F238E27FC236}">
              <a16:creationId xmlns:a16="http://schemas.microsoft.com/office/drawing/2014/main" id="{BB3D46C3-3821-4609-881F-546181C0768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16</xdr:col>
      <xdr:colOff>114300</xdr:colOff>
      <xdr:row>102</xdr:row>
      <xdr:rowOff>57150</xdr:rowOff>
    </xdr:from>
    <xdr:to>
      <xdr:col>26</xdr:col>
      <xdr:colOff>123825</xdr:colOff>
      <xdr:row>119</xdr:row>
      <xdr:rowOff>116418</xdr:rowOff>
    </xdr:to>
    <xdr:graphicFrame macro="">
      <xdr:nvGraphicFramePr>
        <xdr:cNvPr id="13" name="Diagramm 12">
          <a:extLst>
            <a:ext uri="{FF2B5EF4-FFF2-40B4-BE49-F238E27FC236}">
              <a16:creationId xmlns:a16="http://schemas.microsoft.com/office/drawing/2014/main" id="{668AEA67-E407-479A-BED9-8F3FD87D233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xdr:from>
      <xdr:col>0</xdr:col>
      <xdr:colOff>0</xdr:colOff>
      <xdr:row>126</xdr:row>
      <xdr:rowOff>47625</xdr:rowOff>
    </xdr:from>
    <xdr:to>
      <xdr:col>5</xdr:col>
      <xdr:colOff>409575</xdr:colOff>
      <xdr:row>143</xdr:row>
      <xdr:rowOff>119062</xdr:rowOff>
    </xdr:to>
    <xdr:graphicFrame macro="">
      <xdr:nvGraphicFramePr>
        <xdr:cNvPr id="14" name="Diagramm 13">
          <a:extLst>
            <a:ext uri="{FF2B5EF4-FFF2-40B4-BE49-F238E27FC236}">
              <a16:creationId xmlns:a16="http://schemas.microsoft.com/office/drawing/2014/main" id="{7345E9B9-93B8-4D53-9C41-A6D5456229A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6</xdr:col>
      <xdr:colOff>0</xdr:colOff>
      <xdr:row>126</xdr:row>
      <xdr:rowOff>47625</xdr:rowOff>
    </xdr:from>
    <xdr:to>
      <xdr:col>16</xdr:col>
      <xdr:colOff>83343</xdr:colOff>
      <xdr:row>143</xdr:row>
      <xdr:rowOff>119062</xdr:rowOff>
    </xdr:to>
    <xdr:graphicFrame macro="">
      <xdr:nvGraphicFramePr>
        <xdr:cNvPr id="15" name="Diagramm 14">
          <a:extLst>
            <a:ext uri="{FF2B5EF4-FFF2-40B4-BE49-F238E27FC236}">
              <a16:creationId xmlns:a16="http://schemas.microsoft.com/office/drawing/2014/main" id="{19D04BC5-E6C7-4BD9-8B08-EEB0C33794B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4"/>
        </a:graphicData>
      </a:graphic>
    </xdr:graphicFrame>
    <xdr:clientData/>
  </xdr:twoCellAnchor>
  <xdr:twoCellAnchor>
    <xdr:from>
      <xdr:col>16</xdr:col>
      <xdr:colOff>114300</xdr:colOff>
      <xdr:row>126</xdr:row>
      <xdr:rowOff>57150</xdr:rowOff>
    </xdr:from>
    <xdr:to>
      <xdr:col>26</xdr:col>
      <xdr:colOff>123825</xdr:colOff>
      <xdr:row>143</xdr:row>
      <xdr:rowOff>116418</xdr:rowOff>
    </xdr:to>
    <xdr:graphicFrame macro="">
      <xdr:nvGraphicFramePr>
        <xdr:cNvPr id="16" name="Diagramm 15">
          <a:extLst>
            <a:ext uri="{FF2B5EF4-FFF2-40B4-BE49-F238E27FC236}">
              <a16:creationId xmlns:a16="http://schemas.microsoft.com/office/drawing/2014/main" id="{AD49C446-158C-441F-80A1-3CB12667566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5"/>
        </a:graphicData>
      </a:graphic>
    </xdr:graphicFrame>
    <xdr:clientData/>
  </xdr:twoCellAnchor>
  <xdr:twoCellAnchor>
    <xdr:from>
      <xdr:col>0</xdr:col>
      <xdr:colOff>0</xdr:colOff>
      <xdr:row>150</xdr:row>
      <xdr:rowOff>66675</xdr:rowOff>
    </xdr:from>
    <xdr:to>
      <xdr:col>5</xdr:col>
      <xdr:colOff>409575</xdr:colOff>
      <xdr:row>167</xdr:row>
      <xdr:rowOff>138112</xdr:rowOff>
    </xdr:to>
    <xdr:graphicFrame macro="">
      <xdr:nvGraphicFramePr>
        <xdr:cNvPr id="17" name="Diagramm 16">
          <a:extLst>
            <a:ext uri="{FF2B5EF4-FFF2-40B4-BE49-F238E27FC236}">
              <a16:creationId xmlns:a16="http://schemas.microsoft.com/office/drawing/2014/main" id="{C8AA0B8B-AD1C-4C56-B41A-38FD8314CEF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6"/>
        </a:graphicData>
      </a:graphic>
    </xdr:graphicFrame>
    <xdr:clientData/>
  </xdr:twoCellAnchor>
  <xdr:twoCellAnchor>
    <xdr:from>
      <xdr:col>6</xdr:col>
      <xdr:colOff>0</xdr:colOff>
      <xdr:row>150</xdr:row>
      <xdr:rowOff>66675</xdr:rowOff>
    </xdr:from>
    <xdr:to>
      <xdr:col>16</xdr:col>
      <xdr:colOff>83343</xdr:colOff>
      <xdr:row>167</xdr:row>
      <xdr:rowOff>138112</xdr:rowOff>
    </xdr:to>
    <xdr:graphicFrame macro="">
      <xdr:nvGraphicFramePr>
        <xdr:cNvPr id="18" name="Diagramm 17">
          <a:extLst>
            <a:ext uri="{FF2B5EF4-FFF2-40B4-BE49-F238E27FC236}">
              <a16:creationId xmlns:a16="http://schemas.microsoft.com/office/drawing/2014/main" id="{334DD8A2-5136-4D41-B8DF-A2294510F5A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7"/>
        </a:graphicData>
      </a:graphic>
    </xdr:graphicFrame>
    <xdr:clientData/>
  </xdr:twoCellAnchor>
  <xdr:twoCellAnchor>
    <xdr:from>
      <xdr:col>16</xdr:col>
      <xdr:colOff>114300</xdr:colOff>
      <xdr:row>150</xdr:row>
      <xdr:rowOff>76200</xdr:rowOff>
    </xdr:from>
    <xdr:to>
      <xdr:col>26</xdr:col>
      <xdr:colOff>123825</xdr:colOff>
      <xdr:row>167</xdr:row>
      <xdr:rowOff>135468</xdr:rowOff>
    </xdr:to>
    <xdr:graphicFrame macro="">
      <xdr:nvGraphicFramePr>
        <xdr:cNvPr id="19" name="Diagramm 18">
          <a:extLst>
            <a:ext uri="{FF2B5EF4-FFF2-40B4-BE49-F238E27FC236}">
              <a16:creationId xmlns:a16="http://schemas.microsoft.com/office/drawing/2014/main" id="{C61EE7BD-1419-4BC8-8FFD-19047BD9541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8"/>
        </a:graphicData>
      </a:graphic>
    </xdr:graphicFrame>
    <xdr:clientData/>
  </xdr:twoCellAnchor>
  <xdr:twoCellAnchor>
    <xdr:from>
      <xdr:col>0</xdr:col>
      <xdr:colOff>0</xdr:colOff>
      <xdr:row>174</xdr:row>
      <xdr:rowOff>85725</xdr:rowOff>
    </xdr:from>
    <xdr:to>
      <xdr:col>5</xdr:col>
      <xdr:colOff>409575</xdr:colOff>
      <xdr:row>191</xdr:row>
      <xdr:rowOff>157162</xdr:rowOff>
    </xdr:to>
    <xdr:graphicFrame macro="">
      <xdr:nvGraphicFramePr>
        <xdr:cNvPr id="20" name="Diagramm 19">
          <a:extLst>
            <a:ext uri="{FF2B5EF4-FFF2-40B4-BE49-F238E27FC236}">
              <a16:creationId xmlns:a16="http://schemas.microsoft.com/office/drawing/2014/main" id="{59A9DC20-B2E2-4D10-938E-7F48A1EE50E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9"/>
        </a:graphicData>
      </a:graphic>
    </xdr:graphicFrame>
    <xdr:clientData/>
  </xdr:twoCellAnchor>
  <xdr:twoCellAnchor>
    <xdr:from>
      <xdr:col>6</xdr:col>
      <xdr:colOff>0</xdr:colOff>
      <xdr:row>174</xdr:row>
      <xdr:rowOff>85725</xdr:rowOff>
    </xdr:from>
    <xdr:to>
      <xdr:col>16</xdr:col>
      <xdr:colOff>83343</xdr:colOff>
      <xdr:row>191</xdr:row>
      <xdr:rowOff>157162</xdr:rowOff>
    </xdr:to>
    <xdr:graphicFrame macro="">
      <xdr:nvGraphicFramePr>
        <xdr:cNvPr id="21" name="Diagramm 20">
          <a:extLst>
            <a:ext uri="{FF2B5EF4-FFF2-40B4-BE49-F238E27FC236}">
              <a16:creationId xmlns:a16="http://schemas.microsoft.com/office/drawing/2014/main" id="{609E9B5D-3820-4504-BC62-AFA119A74D3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0"/>
        </a:graphicData>
      </a:graphic>
    </xdr:graphicFrame>
    <xdr:clientData/>
  </xdr:twoCellAnchor>
  <xdr:twoCellAnchor>
    <xdr:from>
      <xdr:col>16</xdr:col>
      <xdr:colOff>114300</xdr:colOff>
      <xdr:row>174</xdr:row>
      <xdr:rowOff>95250</xdr:rowOff>
    </xdr:from>
    <xdr:to>
      <xdr:col>26</xdr:col>
      <xdr:colOff>123825</xdr:colOff>
      <xdr:row>191</xdr:row>
      <xdr:rowOff>154518</xdr:rowOff>
    </xdr:to>
    <xdr:graphicFrame macro="">
      <xdr:nvGraphicFramePr>
        <xdr:cNvPr id="22" name="Diagramm 21">
          <a:extLst>
            <a:ext uri="{FF2B5EF4-FFF2-40B4-BE49-F238E27FC236}">
              <a16:creationId xmlns:a16="http://schemas.microsoft.com/office/drawing/2014/main" id="{3CF37F35-B6DF-4E89-8C08-635A2F97F9D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1"/>
        </a:graphicData>
      </a:graphic>
    </xdr:graphicFrame>
    <xdr:clientData/>
  </xdr:twoCellAnchor>
  <xdr:twoCellAnchor>
    <xdr:from>
      <xdr:col>0</xdr:col>
      <xdr:colOff>0</xdr:colOff>
      <xdr:row>198</xdr:row>
      <xdr:rowOff>85725</xdr:rowOff>
    </xdr:from>
    <xdr:to>
      <xdr:col>5</xdr:col>
      <xdr:colOff>409575</xdr:colOff>
      <xdr:row>215</xdr:row>
      <xdr:rowOff>157162</xdr:rowOff>
    </xdr:to>
    <xdr:graphicFrame macro="">
      <xdr:nvGraphicFramePr>
        <xdr:cNvPr id="23" name="Diagramm 22">
          <a:extLst>
            <a:ext uri="{FF2B5EF4-FFF2-40B4-BE49-F238E27FC236}">
              <a16:creationId xmlns:a16="http://schemas.microsoft.com/office/drawing/2014/main" id="{6C7D7453-0C7B-4225-8B54-93689759854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2"/>
        </a:graphicData>
      </a:graphic>
    </xdr:graphicFrame>
    <xdr:clientData/>
  </xdr:twoCellAnchor>
  <xdr:twoCellAnchor>
    <xdr:from>
      <xdr:col>6</xdr:col>
      <xdr:colOff>0</xdr:colOff>
      <xdr:row>198</xdr:row>
      <xdr:rowOff>85725</xdr:rowOff>
    </xdr:from>
    <xdr:to>
      <xdr:col>16</xdr:col>
      <xdr:colOff>83343</xdr:colOff>
      <xdr:row>215</xdr:row>
      <xdr:rowOff>157162</xdr:rowOff>
    </xdr:to>
    <xdr:graphicFrame macro="">
      <xdr:nvGraphicFramePr>
        <xdr:cNvPr id="24" name="Diagramm 23">
          <a:extLst>
            <a:ext uri="{FF2B5EF4-FFF2-40B4-BE49-F238E27FC236}">
              <a16:creationId xmlns:a16="http://schemas.microsoft.com/office/drawing/2014/main" id="{68C35083-E1FF-4CE2-9CE1-BBC2614FB2A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3"/>
        </a:graphicData>
      </a:graphic>
    </xdr:graphicFrame>
    <xdr:clientData/>
  </xdr:twoCellAnchor>
  <xdr:twoCellAnchor>
    <xdr:from>
      <xdr:col>16</xdr:col>
      <xdr:colOff>114300</xdr:colOff>
      <xdr:row>198</xdr:row>
      <xdr:rowOff>95250</xdr:rowOff>
    </xdr:from>
    <xdr:to>
      <xdr:col>26</xdr:col>
      <xdr:colOff>123825</xdr:colOff>
      <xdr:row>215</xdr:row>
      <xdr:rowOff>154518</xdr:rowOff>
    </xdr:to>
    <xdr:graphicFrame macro="">
      <xdr:nvGraphicFramePr>
        <xdr:cNvPr id="25" name="Diagramm 24">
          <a:extLst>
            <a:ext uri="{FF2B5EF4-FFF2-40B4-BE49-F238E27FC236}">
              <a16:creationId xmlns:a16="http://schemas.microsoft.com/office/drawing/2014/main" id="{B07246FE-5897-488C-8637-50BAFA58A0B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4"/>
        </a:graphicData>
      </a:graphic>
    </xdr:graphicFrame>
    <xdr:clientData/>
  </xdr:twoCellAnchor>
  <xdr:twoCellAnchor>
    <xdr:from>
      <xdr:col>0</xdr:col>
      <xdr:colOff>0</xdr:colOff>
      <xdr:row>222</xdr:row>
      <xdr:rowOff>85725</xdr:rowOff>
    </xdr:from>
    <xdr:to>
      <xdr:col>5</xdr:col>
      <xdr:colOff>409575</xdr:colOff>
      <xdr:row>239</xdr:row>
      <xdr:rowOff>157162</xdr:rowOff>
    </xdr:to>
    <xdr:graphicFrame macro="">
      <xdr:nvGraphicFramePr>
        <xdr:cNvPr id="26" name="Diagramm 25">
          <a:extLst>
            <a:ext uri="{FF2B5EF4-FFF2-40B4-BE49-F238E27FC236}">
              <a16:creationId xmlns:a16="http://schemas.microsoft.com/office/drawing/2014/main" id="{AB4B2CCB-C727-4AB5-9133-EB847B79FE5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5"/>
        </a:graphicData>
      </a:graphic>
    </xdr:graphicFrame>
    <xdr:clientData/>
  </xdr:twoCellAnchor>
  <xdr:twoCellAnchor>
    <xdr:from>
      <xdr:col>6</xdr:col>
      <xdr:colOff>0</xdr:colOff>
      <xdr:row>222</xdr:row>
      <xdr:rowOff>85725</xdr:rowOff>
    </xdr:from>
    <xdr:to>
      <xdr:col>16</xdr:col>
      <xdr:colOff>83343</xdr:colOff>
      <xdr:row>239</xdr:row>
      <xdr:rowOff>157162</xdr:rowOff>
    </xdr:to>
    <xdr:graphicFrame macro="">
      <xdr:nvGraphicFramePr>
        <xdr:cNvPr id="27" name="Diagramm 26">
          <a:extLst>
            <a:ext uri="{FF2B5EF4-FFF2-40B4-BE49-F238E27FC236}">
              <a16:creationId xmlns:a16="http://schemas.microsoft.com/office/drawing/2014/main" id="{DE4D8333-68BC-44E0-A82B-68AE74D3DA5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6"/>
        </a:graphicData>
      </a:graphic>
    </xdr:graphicFrame>
    <xdr:clientData/>
  </xdr:twoCellAnchor>
  <xdr:twoCellAnchor>
    <xdr:from>
      <xdr:col>16</xdr:col>
      <xdr:colOff>114300</xdr:colOff>
      <xdr:row>222</xdr:row>
      <xdr:rowOff>95250</xdr:rowOff>
    </xdr:from>
    <xdr:to>
      <xdr:col>26</xdr:col>
      <xdr:colOff>123825</xdr:colOff>
      <xdr:row>239</xdr:row>
      <xdr:rowOff>154518</xdr:rowOff>
    </xdr:to>
    <xdr:graphicFrame macro="">
      <xdr:nvGraphicFramePr>
        <xdr:cNvPr id="28" name="Diagramm 27">
          <a:extLst>
            <a:ext uri="{FF2B5EF4-FFF2-40B4-BE49-F238E27FC236}">
              <a16:creationId xmlns:a16="http://schemas.microsoft.com/office/drawing/2014/main" id="{056AF27B-893D-43F8-9EEC-156B6BE3314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7"/>
        </a:graphicData>
      </a:graphic>
    </xdr:graphicFrame>
    <xdr:clientData/>
  </xdr:twoCellAnchor>
  <xdr:twoCellAnchor>
    <xdr:from>
      <xdr:col>0</xdr:col>
      <xdr:colOff>0</xdr:colOff>
      <xdr:row>246</xdr:row>
      <xdr:rowOff>85725</xdr:rowOff>
    </xdr:from>
    <xdr:to>
      <xdr:col>5</xdr:col>
      <xdr:colOff>409575</xdr:colOff>
      <xdr:row>263</xdr:row>
      <xdr:rowOff>157162</xdr:rowOff>
    </xdr:to>
    <xdr:graphicFrame macro="">
      <xdr:nvGraphicFramePr>
        <xdr:cNvPr id="29" name="Diagramm 28">
          <a:extLst>
            <a:ext uri="{FF2B5EF4-FFF2-40B4-BE49-F238E27FC236}">
              <a16:creationId xmlns:a16="http://schemas.microsoft.com/office/drawing/2014/main" id="{EA1B9841-4C12-4F5F-8008-E547172AE90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8"/>
        </a:graphicData>
      </a:graphic>
    </xdr:graphicFrame>
    <xdr:clientData/>
  </xdr:twoCellAnchor>
  <xdr:twoCellAnchor>
    <xdr:from>
      <xdr:col>6</xdr:col>
      <xdr:colOff>0</xdr:colOff>
      <xdr:row>246</xdr:row>
      <xdr:rowOff>85725</xdr:rowOff>
    </xdr:from>
    <xdr:to>
      <xdr:col>16</xdr:col>
      <xdr:colOff>83343</xdr:colOff>
      <xdr:row>263</xdr:row>
      <xdr:rowOff>157162</xdr:rowOff>
    </xdr:to>
    <xdr:graphicFrame macro="">
      <xdr:nvGraphicFramePr>
        <xdr:cNvPr id="30" name="Diagramm 29">
          <a:extLst>
            <a:ext uri="{FF2B5EF4-FFF2-40B4-BE49-F238E27FC236}">
              <a16:creationId xmlns:a16="http://schemas.microsoft.com/office/drawing/2014/main" id="{D81286F8-97B4-4F6C-B856-D574E1185D0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9"/>
        </a:graphicData>
      </a:graphic>
    </xdr:graphicFrame>
    <xdr:clientData/>
  </xdr:twoCellAnchor>
  <xdr:twoCellAnchor>
    <xdr:from>
      <xdr:col>16</xdr:col>
      <xdr:colOff>114300</xdr:colOff>
      <xdr:row>246</xdr:row>
      <xdr:rowOff>95250</xdr:rowOff>
    </xdr:from>
    <xdr:to>
      <xdr:col>26</xdr:col>
      <xdr:colOff>123825</xdr:colOff>
      <xdr:row>263</xdr:row>
      <xdr:rowOff>154518</xdr:rowOff>
    </xdr:to>
    <xdr:graphicFrame macro="">
      <xdr:nvGraphicFramePr>
        <xdr:cNvPr id="31" name="Diagramm 30">
          <a:extLst>
            <a:ext uri="{FF2B5EF4-FFF2-40B4-BE49-F238E27FC236}">
              <a16:creationId xmlns:a16="http://schemas.microsoft.com/office/drawing/2014/main" id="{47694795-BD2E-4373-81E7-6A42037E055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0"/>
        </a:graphicData>
      </a:graphic>
    </xdr:graphicFrame>
    <xdr:clientData/>
  </xdr:twoCellAnchor>
  <xdr:twoCellAnchor>
    <xdr:from>
      <xdr:col>0</xdr:col>
      <xdr:colOff>0</xdr:colOff>
      <xdr:row>270</xdr:row>
      <xdr:rowOff>95250</xdr:rowOff>
    </xdr:from>
    <xdr:to>
      <xdr:col>5</xdr:col>
      <xdr:colOff>409575</xdr:colOff>
      <xdr:row>288</xdr:row>
      <xdr:rowOff>4762</xdr:rowOff>
    </xdr:to>
    <xdr:graphicFrame macro="">
      <xdr:nvGraphicFramePr>
        <xdr:cNvPr id="32" name="Diagramm 31">
          <a:extLst>
            <a:ext uri="{FF2B5EF4-FFF2-40B4-BE49-F238E27FC236}">
              <a16:creationId xmlns:a16="http://schemas.microsoft.com/office/drawing/2014/main" id="{8883FC51-F107-490A-B027-D4CD871EF60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1"/>
        </a:graphicData>
      </a:graphic>
    </xdr:graphicFrame>
    <xdr:clientData/>
  </xdr:twoCellAnchor>
  <xdr:twoCellAnchor>
    <xdr:from>
      <xdr:col>6</xdr:col>
      <xdr:colOff>0</xdr:colOff>
      <xdr:row>270</xdr:row>
      <xdr:rowOff>95250</xdr:rowOff>
    </xdr:from>
    <xdr:to>
      <xdr:col>16</xdr:col>
      <xdr:colOff>83343</xdr:colOff>
      <xdr:row>288</xdr:row>
      <xdr:rowOff>4762</xdr:rowOff>
    </xdr:to>
    <xdr:graphicFrame macro="">
      <xdr:nvGraphicFramePr>
        <xdr:cNvPr id="33" name="Diagramm 32">
          <a:extLst>
            <a:ext uri="{FF2B5EF4-FFF2-40B4-BE49-F238E27FC236}">
              <a16:creationId xmlns:a16="http://schemas.microsoft.com/office/drawing/2014/main" id="{95CB4453-B43E-453B-AFFA-20ECFC4EC94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2"/>
        </a:graphicData>
      </a:graphic>
    </xdr:graphicFrame>
    <xdr:clientData/>
  </xdr:twoCellAnchor>
  <xdr:twoCellAnchor>
    <xdr:from>
      <xdr:col>16</xdr:col>
      <xdr:colOff>114300</xdr:colOff>
      <xdr:row>270</xdr:row>
      <xdr:rowOff>104775</xdr:rowOff>
    </xdr:from>
    <xdr:to>
      <xdr:col>26</xdr:col>
      <xdr:colOff>123825</xdr:colOff>
      <xdr:row>288</xdr:row>
      <xdr:rowOff>2118</xdr:rowOff>
    </xdr:to>
    <xdr:graphicFrame macro="">
      <xdr:nvGraphicFramePr>
        <xdr:cNvPr id="34" name="Diagramm 33">
          <a:extLst>
            <a:ext uri="{FF2B5EF4-FFF2-40B4-BE49-F238E27FC236}">
              <a16:creationId xmlns:a16="http://schemas.microsoft.com/office/drawing/2014/main" id="{8F207B7A-AF70-4E94-AE26-5EF482366F3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3"/>
        </a:graphicData>
      </a:graphic>
    </xdr:graphicFrame>
    <xdr:clientData/>
  </xdr:twoCellAnchor>
  <xdr:twoCellAnchor>
    <xdr:from>
      <xdr:col>0</xdr:col>
      <xdr:colOff>0</xdr:colOff>
      <xdr:row>294</xdr:row>
      <xdr:rowOff>85725</xdr:rowOff>
    </xdr:from>
    <xdr:to>
      <xdr:col>5</xdr:col>
      <xdr:colOff>409575</xdr:colOff>
      <xdr:row>311</xdr:row>
      <xdr:rowOff>157162</xdr:rowOff>
    </xdr:to>
    <xdr:graphicFrame macro="">
      <xdr:nvGraphicFramePr>
        <xdr:cNvPr id="38" name="Diagramm 37">
          <a:extLst>
            <a:ext uri="{FF2B5EF4-FFF2-40B4-BE49-F238E27FC236}">
              <a16:creationId xmlns:a16="http://schemas.microsoft.com/office/drawing/2014/main" id="{0D94315B-9C15-4A65-AB55-DCE01EA15F3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4"/>
        </a:graphicData>
      </a:graphic>
    </xdr:graphicFrame>
    <xdr:clientData/>
  </xdr:twoCellAnchor>
  <xdr:twoCellAnchor>
    <xdr:from>
      <xdr:col>6</xdr:col>
      <xdr:colOff>0</xdr:colOff>
      <xdr:row>294</xdr:row>
      <xdr:rowOff>85725</xdr:rowOff>
    </xdr:from>
    <xdr:to>
      <xdr:col>16</xdr:col>
      <xdr:colOff>83343</xdr:colOff>
      <xdr:row>311</xdr:row>
      <xdr:rowOff>157162</xdr:rowOff>
    </xdr:to>
    <xdr:graphicFrame macro="">
      <xdr:nvGraphicFramePr>
        <xdr:cNvPr id="39" name="Diagramm 38">
          <a:extLst>
            <a:ext uri="{FF2B5EF4-FFF2-40B4-BE49-F238E27FC236}">
              <a16:creationId xmlns:a16="http://schemas.microsoft.com/office/drawing/2014/main" id="{ABEA4AE7-A83B-4389-8145-9751014FBB3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5"/>
        </a:graphicData>
      </a:graphic>
    </xdr:graphicFrame>
    <xdr:clientData/>
  </xdr:twoCellAnchor>
  <xdr:twoCellAnchor>
    <xdr:from>
      <xdr:col>16</xdr:col>
      <xdr:colOff>114300</xdr:colOff>
      <xdr:row>294</xdr:row>
      <xdr:rowOff>95250</xdr:rowOff>
    </xdr:from>
    <xdr:to>
      <xdr:col>26</xdr:col>
      <xdr:colOff>123825</xdr:colOff>
      <xdr:row>311</xdr:row>
      <xdr:rowOff>154518</xdr:rowOff>
    </xdr:to>
    <xdr:graphicFrame macro="">
      <xdr:nvGraphicFramePr>
        <xdr:cNvPr id="40" name="Diagramm 39">
          <a:extLst>
            <a:ext uri="{FF2B5EF4-FFF2-40B4-BE49-F238E27FC236}">
              <a16:creationId xmlns:a16="http://schemas.microsoft.com/office/drawing/2014/main" id="{2940CEB5-41B6-4BED-8797-D1692E6F63C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6"/>
        </a:graphicData>
      </a:graphic>
    </xdr:graphicFrame>
    <xdr:clientData/>
  </xdr:twoCellAnchor>
  <xdr:twoCellAnchor>
    <xdr:from>
      <xdr:col>0</xdr:col>
      <xdr:colOff>0</xdr:colOff>
      <xdr:row>318</xdr:row>
      <xdr:rowOff>85725</xdr:rowOff>
    </xdr:from>
    <xdr:to>
      <xdr:col>5</xdr:col>
      <xdr:colOff>409575</xdr:colOff>
      <xdr:row>335</xdr:row>
      <xdr:rowOff>157162</xdr:rowOff>
    </xdr:to>
    <xdr:graphicFrame macro="">
      <xdr:nvGraphicFramePr>
        <xdr:cNvPr id="41" name="Diagramm 40">
          <a:extLst>
            <a:ext uri="{FF2B5EF4-FFF2-40B4-BE49-F238E27FC236}">
              <a16:creationId xmlns:a16="http://schemas.microsoft.com/office/drawing/2014/main" id="{E22BA07E-323E-46DE-8B81-B8B9D4FC7A3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7"/>
        </a:graphicData>
      </a:graphic>
    </xdr:graphicFrame>
    <xdr:clientData/>
  </xdr:twoCellAnchor>
  <xdr:twoCellAnchor>
    <xdr:from>
      <xdr:col>6</xdr:col>
      <xdr:colOff>0</xdr:colOff>
      <xdr:row>318</xdr:row>
      <xdr:rowOff>85725</xdr:rowOff>
    </xdr:from>
    <xdr:to>
      <xdr:col>16</xdr:col>
      <xdr:colOff>83343</xdr:colOff>
      <xdr:row>335</xdr:row>
      <xdr:rowOff>157162</xdr:rowOff>
    </xdr:to>
    <xdr:graphicFrame macro="">
      <xdr:nvGraphicFramePr>
        <xdr:cNvPr id="42" name="Diagramm 41">
          <a:extLst>
            <a:ext uri="{FF2B5EF4-FFF2-40B4-BE49-F238E27FC236}">
              <a16:creationId xmlns:a16="http://schemas.microsoft.com/office/drawing/2014/main" id="{01287AC4-ED20-45E2-AC99-A8FF3882438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8"/>
        </a:graphicData>
      </a:graphic>
    </xdr:graphicFrame>
    <xdr:clientData/>
  </xdr:twoCellAnchor>
  <xdr:twoCellAnchor>
    <xdr:from>
      <xdr:col>16</xdr:col>
      <xdr:colOff>114300</xdr:colOff>
      <xdr:row>318</xdr:row>
      <xdr:rowOff>95250</xdr:rowOff>
    </xdr:from>
    <xdr:to>
      <xdr:col>26</xdr:col>
      <xdr:colOff>123825</xdr:colOff>
      <xdr:row>335</xdr:row>
      <xdr:rowOff>154518</xdr:rowOff>
    </xdr:to>
    <xdr:graphicFrame macro="">
      <xdr:nvGraphicFramePr>
        <xdr:cNvPr id="43" name="Diagramm 42">
          <a:extLst>
            <a:ext uri="{FF2B5EF4-FFF2-40B4-BE49-F238E27FC236}">
              <a16:creationId xmlns:a16="http://schemas.microsoft.com/office/drawing/2014/main" id="{E03F4DFC-5329-4D39-8614-AF3530AAC19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9"/>
        </a:graphicData>
      </a:graphic>
    </xdr:graphicFrame>
    <xdr:clientData/>
  </xdr:twoCellAnchor>
  <xdr:twoCellAnchor>
    <xdr:from>
      <xdr:col>0</xdr:col>
      <xdr:colOff>0</xdr:colOff>
      <xdr:row>342</xdr:row>
      <xdr:rowOff>85725</xdr:rowOff>
    </xdr:from>
    <xdr:to>
      <xdr:col>5</xdr:col>
      <xdr:colOff>409575</xdr:colOff>
      <xdr:row>359</xdr:row>
      <xdr:rowOff>157162</xdr:rowOff>
    </xdr:to>
    <xdr:graphicFrame macro="">
      <xdr:nvGraphicFramePr>
        <xdr:cNvPr id="44" name="Diagramm 43">
          <a:extLst>
            <a:ext uri="{FF2B5EF4-FFF2-40B4-BE49-F238E27FC236}">
              <a16:creationId xmlns:a16="http://schemas.microsoft.com/office/drawing/2014/main" id="{79C88501-DF76-450F-9F0E-D4576A009ED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0"/>
        </a:graphicData>
      </a:graphic>
    </xdr:graphicFrame>
    <xdr:clientData/>
  </xdr:twoCellAnchor>
  <xdr:twoCellAnchor>
    <xdr:from>
      <xdr:col>6</xdr:col>
      <xdr:colOff>0</xdr:colOff>
      <xdr:row>342</xdr:row>
      <xdr:rowOff>85725</xdr:rowOff>
    </xdr:from>
    <xdr:to>
      <xdr:col>16</xdr:col>
      <xdr:colOff>83343</xdr:colOff>
      <xdr:row>359</xdr:row>
      <xdr:rowOff>157162</xdr:rowOff>
    </xdr:to>
    <xdr:graphicFrame macro="">
      <xdr:nvGraphicFramePr>
        <xdr:cNvPr id="45" name="Diagramm 44">
          <a:extLst>
            <a:ext uri="{FF2B5EF4-FFF2-40B4-BE49-F238E27FC236}">
              <a16:creationId xmlns:a16="http://schemas.microsoft.com/office/drawing/2014/main" id="{9FE8DB02-CD1C-4176-8B4B-F767651610D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1"/>
        </a:graphicData>
      </a:graphic>
    </xdr:graphicFrame>
    <xdr:clientData/>
  </xdr:twoCellAnchor>
  <xdr:twoCellAnchor>
    <xdr:from>
      <xdr:col>16</xdr:col>
      <xdr:colOff>114300</xdr:colOff>
      <xdr:row>342</xdr:row>
      <xdr:rowOff>95250</xdr:rowOff>
    </xdr:from>
    <xdr:to>
      <xdr:col>26</xdr:col>
      <xdr:colOff>123825</xdr:colOff>
      <xdr:row>359</xdr:row>
      <xdr:rowOff>154518</xdr:rowOff>
    </xdr:to>
    <xdr:graphicFrame macro="">
      <xdr:nvGraphicFramePr>
        <xdr:cNvPr id="46" name="Diagramm 45">
          <a:extLst>
            <a:ext uri="{FF2B5EF4-FFF2-40B4-BE49-F238E27FC236}">
              <a16:creationId xmlns:a16="http://schemas.microsoft.com/office/drawing/2014/main" id="{223F657F-7E45-48AB-B50D-D7085892992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2"/>
        </a:graphicData>
      </a:graphic>
    </xdr:graphicFrame>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6497C4-1015-4200-A94E-873A1FEF0051}">
  <sheetPr codeName="Tabelle2"/>
  <dimension ref="A1:DZ342"/>
  <sheetViews>
    <sheetView showGridLines="0" showZeros="0" tabSelected="1" zoomScaleNormal="100" workbookViewId="0">
      <selection activeCell="S362" sqref="S362"/>
    </sheetView>
  </sheetViews>
  <sheetFormatPr baseColWidth="10" defaultRowHeight="12.75" outlineLevelCol="1" x14ac:dyDescent="0.2"/>
  <cols>
    <col min="1" max="1" width="23.42578125" bestFit="1" customWidth="1"/>
    <col min="2" max="2" width="7.85546875" bestFit="1" customWidth="1"/>
    <col min="3" max="4" width="7.28515625" bestFit="1" customWidth="1"/>
    <col min="5" max="6" width="6.7109375" bestFit="1" customWidth="1"/>
    <col min="7" max="7" width="8" bestFit="1" customWidth="1"/>
    <col min="8" max="8" width="6.7109375" bestFit="1" customWidth="1"/>
    <col min="9" max="9" width="7.5703125" bestFit="1" customWidth="1"/>
    <col min="10" max="10" width="5" bestFit="1" customWidth="1"/>
    <col min="11" max="11" width="6.7109375" bestFit="1" customWidth="1"/>
    <col min="12" max="12" width="7.28515625" bestFit="1" customWidth="1"/>
    <col min="13" max="15" width="6.7109375" bestFit="1" customWidth="1"/>
    <col min="16" max="16" width="8" bestFit="1" customWidth="1"/>
    <col min="17" max="17" width="6.7109375" bestFit="1" customWidth="1"/>
    <col min="18" max="18" width="7.5703125" bestFit="1" customWidth="1"/>
    <col min="19" max="19" width="4.28515625" bestFit="1" customWidth="1"/>
    <col min="20" max="20" width="5.7109375" bestFit="1" customWidth="1"/>
    <col min="21" max="21" width="6.28515625" bestFit="1" customWidth="1"/>
    <col min="22" max="22" width="4.28515625" bestFit="1" customWidth="1"/>
    <col min="23" max="24" width="5.7109375" bestFit="1" customWidth="1"/>
    <col min="25" max="25" width="4.28515625" bestFit="1" customWidth="1"/>
    <col min="26" max="27" width="6.7109375" bestFit="1" customWidth="1"/>
    <col min="28" max="28" width="4.28515625" hidden="1" customWidth="1" outlineLevel="1"/>
    <col min="29" max="29" width="5.7109375" hidden="1" customWidth="1" outlineLevel="1"/>
    <col min="30" max="30" width="3.140625" hidden="1" customWidth="1" outlineLevel="1"/>
    <col min="31" max="31" width="4.28515625" hidden="1" customWidth="1" outlineLevel="1"/>
    <col min="32" max="32" width="8.5703125" hidden="1" customWidth="1" outlineLevel="1"/>
    <col min="33" max="33" width="3.140625" hidden="1" customWidth="1" outlineLevel="1"/>
    <col min="34" max="34" width="4.28515625" hidden="1" customWidth="1" outlineLevel="1"/>
    <col min="35" max="35" width="5.7109375" hidden="1" customWidth="1" outlineLevel="1"/>
    <col min="36" max="36" width="3.140625" hidden="1" customWidth="1" outlineLevel="1"/>
    <col min="37" max="37" width="4.28515625" hidden="1" customWidth="1" outlineLevel="1"/>
    <col min="38" max="38" width="5.7109375" hidden="1" customWidth="1" outlineLevel="1"/>
    <col min="39" max="39" width="3.140625" hidden="1" customWidth="1" outlineLevel="1"/>
    <col min="40" max="40" width="4.28515625" hidden="1" customWidth="1" outlineLevel="1"/>
    <col min="41" max="41" width="5.7109375" hidden="1" customWidth="1" outlineLevel="1"/>
    <col min="42" max="42" width="3.140625" hidden="1" customWidth="1" outlineLevel="1"/>
    <col min="43" max="43" width="4.28515625" hidden="1" customWidth="1" outlineLevel="1"/>
    <col min="44" max="44" width="5.7109375" hidden="1" customWidth="1" outlineLevel="1"/>
    <col min="45" max="45" width="3.140625" hidden="1" customWidth="1" outlineLevel="1"/>
    <col min="46" max="46" width="4.28515625" hidden="1" customWidth="1" outlineLevel="1"/>
    <col min="47" max="47" width="11.7109375" hidden="1" customWidth="1" outlineLevel="1"/>
    <col min="48" max="48" width="4.5703125" hidden="1" customWidth="1" outlineLevel="1"/>
    <col min="49" max="49" width="4.28515625" hidden="1" customWidth="1" outlineLevel="1"/>
    <col min="50" max="50" width="5.7109375" hidden="1" customWidth="1" outlineLevel="1"/>
    <col min="51" max="51" width="3.140625" hidden="1" customWidth="1" outlineLevel="1"/>
    <col min="52" max="52" width="4.28515625" hidden="1" customWidth="1" outlineLevel="1"/>
    <col min="53" max="53" width="5.7109375" hidden="1" customWidth="1" outlineLevel="1"/>
    <col min="54" max="54" width="3.140625" hidden="1" customWidth="1" outlineLevel="1"/>
    <col min="55" max="55" width="4.28515625" hidden="1" customWidth="1" outlineLevel="1"/>
    <col min="56" max="56" width="5.7109375" hidden="1" customWidth="1" outlineLevel="1"/>
    <col min="57" max="57" width="3.140625" hidden="1" customWidth="1" outlineLevel="1"/>
    <col min="58" max="58" width="4.28515625" hidden="1" customWidth="1" outlineLevel="1"/>
    <col min="59" max="59" width="5.7109375" hidden="1" customWidth="1" outlineLevel="1"/>
    <col min="60" max="60" width="3.140625" hidden="1" customWidth="1" outlineLevel="1"/>
    <col min="61" max="61" width="4.28515625" hidden="1" customWidth="1" outlineLevel="1"/>
    <col min="62" max="62" width="5.7109375" hidden="1" customWidth="1" outlineLevel="1"/>
    <col min="63" max="63" width="3.140625" hidden="1" customWidth="1" outlineLevel="1"/>
    <col min="64" max="64" width="4.28515625" hidden="1" customWidth="1" outlineLevel="1"/>
    <col min="65" max="65" width="9.85546875" hidden="1" customWidth="1" outlineLevel="1"/>
    <col min="66" max="66" width="3.140625" hidden="1" customWidth="1" outlineLevel="1"/>
    <col min="67" max="67" width="4.28515625" hidden="1" customWidth="1" outlineLevel="1"/>
    <col min="68" max="68" width="9.5703125" hidden="1" customWidth="1" outlineLevel="1"/>
    <col min="69" max="69" width="3.140625" hidden="1" customWidth="1" outlineLevel="1"/>
    <col min="70" max="70" width="4.28515625" hidden="1" customWidth="1" outlineLevel="1"/>
    <col min="71" max="71" width="5.7109375" hidden="1" customWidth="1" outlineLevel="1"/>
    <col min="72" max="72" width="3.140625" hidden="1" customWidth="1" outlineLevel="1"/>
    <col min="73" max="73" width="4.28515625" hidden="1" customWidth="1" outlineLevel="1"/>
    <col min="74" max="74" width="5.7109375" hidden="1" customWidth="1" outlineLevel="1"/>
    <col min="75" max="75" width="3.140625" hidden="1" customWidth="1" outlineLevel="1"/>
    <col min="76" max="76" width="4.28515625" hidden="1" customWidth="1" outlineLevel="1"/>
    <col min="77" max="77" width="5.7109375" hidden="1" customWidth="1" outlineLevel="1"/>
    <col min="78" max="78" width="3.140625" hidden="1" customWidth="1" outlineLevel="1"/>
    <col min="79" max="79" width="4.28515625" hidden="1" customWidth="1" outlineLevel="1"/>
    <col min="80" max="80" width="5.7109375" hidden="1" customWidth="1" outlineLevel="1"/>
    <col min="81" max="81" width="3.140625" hidden="1" customWidth="1" outlineLevel="1"/>
    <col min="82" max="82" width="4.28515625" hidden="1" customWidth="1" outlineLevel="1"/>
    <col min="83" max="83" width="5.7109375" hidden="1" customWidth="1" outlineLevel="1"/>
    <col min="84" max="84" width="3.140625" hidden="1" customWidth="1" outlineLevel="1"/>
    <col min="85" max="85" width="4.28515625" hidden="1" customWidth="1" outlineLevel="1"/>
    <col min="86" max="86" width="5.7109375" hidden="1" customWidth="1" outlineLevel="1"/>
    <col min="87" max="87" width="3.140625" hidden="1" customWidth="1" outlineLevel="1"/>
    <col min="88" max="88" width="4.28515625" hidden="1" customWidth="1" outlineLevel="1"/>
    <col min="89" max="89" width="5.7109375" hidden="1" customWidth="1" outlineLevel="1"/>
    <col min="90" max="90" width="3.140625" hidden="1" customWidth="1" outlineLevel="1"/>
    <col min="91" max="91" width="4.28515625" hidden="1" customWidth="1" outlineLevel="1"/>
    <col min="92" max="92" width="5.7109375" hidden="1" customWidth="1" outlineLevel="1"/>
    <col min="93" max="93" width="3.140625" hidden="1" customWidth="1" outlineLevel="1"/>
    <col min="94" max="94" width="4.28515625" hidden="1" customWidth="1" outlineLevel="1"/>
    <col min="95" max="95" width="5.7109375" hidden="1" customWidth="1" outlineLevel="1"/>
    <col min="96" max="96" width="3.140625" hidden="1" customWidth="1" outlineLevel="1"/>
    <col min="97" max="97" width="4.28515625" hidden="1" customWidth="1" outlineLevel="1"/>
    <col min="98" max="98" width="5.7109375" hidden="1" customWidth="1" outlineLevel="1"/>
    <col min="99" max="99" width="3.140625" hidden="1" customWidth="1" outlineLevel="1"/>
    <col min="100" max="100" width="4.28515625" hidden="1" customWidth="1" outlineLevel="1"/>
    <col min="101" max="101" width="5.7109375" hidden="1" customWidth="1" outlineLevel="1"/>
    <col min="102" max="102" width="3.140625" hidden="1" customWidth="1" outlineLevel="1"/>
    <col min="103" max="103" width="4.28515625" hidden="1" customWidth="1" outlineLevel="1"/>
    <col min="104" max="104" width="7.5703125" hidden="1" customWidth="1" outlineLevel="1"/>
    <col min="105" max="105" width="3.140625" hidden="1" customWidth="1" outlineLevel="1"/>
    <col min="106" max="106" width="4.28515625" hidden="1" customWidth="1" outlineLevel="1"/>
    <col min="107" max="107" width="5.7109375" hidden="1" customWidth="1" outlineLevel="1"/>
    <col min="108" max="108" width="3.140625" hidden="1" customWidth="1" outlineLevel="1"/>
    <col min="109" max="109" width="4.28515625" hidden="1" customWidth="1" outlineLevel="1"/>
    <col min="110" max="110" width="10.85546875" hidden="1" customWidth="1" outlineLevel="1"/>
    <col min="111" max="111" width="3.140625" hidden="1" customWidth="1" outlineLevel="1"/>
    <col min="112" max="112" width="4.28515625" hidden="1" customWidth="1" outlineLevel="1"/>
    <col min="113" max="113" width="5.7109375" hidden="1" customWidth="1" outlineLevel="1"/>
    <col min="114" max="114" width="3.140625" hidden="1" customWidth="1" outlineLevel="1"/>
    <col min="115" max="115" width="4.28515625" hidden="1" customWidth="1" outlineLevel="1"/>
    <col min="116" max="116" width="5.7109375" hidden="1" customWidth="1" outlineLevel="1"/>
    <col min="117" max="117" width="3.140625" hidden="1" customWidth="1" outlineLevel="1"/>
    <col min="118" max="118" width="4.28515625" hidden="1" customWidth="1" outlineLevel="1"/>
    <col min="119" max="119" width="5.7109375" hidden="1" customWidth="1" outlineLevel="1"/>
    <col min="120" max="120" width="3.140625" hidden="1" customWidth="1" outlineLevel="1"/>
    <col min="121" max="121" width="4.28515625" hidden="1" customWidth="1" outlineLevel="1"/>
    <col min="122" max="122" width="5.7109375" hidden="1" customWidth="1" outlineLevel="1"/>
    <col min="123" max="123" width="3.140625" hidden="1" customWidth="1" outlineLevel="1"/>
    <col min="124" max="124" width="4.28515625" hidden="1" customWidth="1" outlineLevel="1"/>
    <col min="125" max="125" width="5.7109375" hidden="1" customWidth="1" outlineLevel="1"/>
    <col min="126" max="126" width="3.140625" hidden="1" customWidth="1" outlineLevel="1"/>
    <col min="127" max="127" width="4.28515625" hidden="1" customWidth="1" outlineLevel="1"/>
    <col min="128" max="128" width="5.7109375" hidden="1" customWidth="1" outlineLevel="1"/>
    <col min="129" max="129" width="3.140625" hidden="1" customWidth="1" outlineLevel="1"/>
    <col min="130" max="130" width="11.42578125" collapsed="1"/>
    <col min="261" max="261" width="22.5703125" bestFit="1" customWidth="1"/>
    <col min="262" max="262" width="22.140625" bestFit="1" customWidth="1"/>
    <col min="263" max="263" width="21.42578125" bestFit="1" customWidth="1"/>
    <col min="517" max="517" width="22.5703125" bestFit="1" customWidth="1"/>
    <col min="518" max="518" width="22.140625" bestFit="1" customWidth="1"/>
    <col min="519" max="519" width="21.42578125" bestFit="1" customWidth="1"/>
    <col min="773" max="773" width="22.5703125" bestFit="1" customWidth="1"/>
    <col min="774" max="774" width="22.140625" bestFit="1" customWidth="1"/>
    <col min="775" max="775" width="21.42578125" bestFit="1" customWidth="1"/>
    <col min="1029" max="1029" width="22.5703125" bestFit="1" customWidth="1"/>
    <col min="1030" max="1030" width="22.140625" bestFit="1" customWidth="1"/>
    <col min="1031" max="1031" width="21.42578125" bestFit="1" customWidth="1"/>
    <col min="1285" max="1285" width="22.5703125" bestFit="1" customWidth="1"/>
    <col min="1286" max="1286" width="22.140625" bestFit="1" customWidth="1"/>
    <col min="1287" max="1287" width="21.42578125" bestFit="1" customWidth="1"/>
    <col min="1541" max="1541" width="22.5703125" bestFit="1" customWidth="1"/>
    <col min="1542" max="1542" width="22.140625" bestFit="1" customWidth="1"/>
    <col min="1543" max="1543" width="21.42578125" bestFit="1" customWidth="1"/>
    <col min="1797" max="1797" width="22.5703125" bestFit="1" customWidth="1"/>
    <col min="1798" max="1798" width="22.140625" bestFit="1" customWidth="1"/>
    <col min="1799" max="1799" width="21.42578125" bestFit="1" customWidth="1"/>
    <col min="2053" max="2053" width="22.5703125" bestFit="1" customWidth="1"/>
    <col min="2054" max="2054" width="22.140625" bestFit="1" customWidth="1"/>
    <col min="2055" max="2055" width="21.42578125" bestFit="1" customWidth="1"/>
    <col min="2309" max="2309" width="22.5703125" bestFit="1" customWidth="1"/>
    <col min="2310" max="2310" width="22.140625" bestFit="1" customWidth="1"/>
    <col min="2311" max="2311" width="21.42578125" bestFit="1" customWidth="1"/>
    <col min="2565" max="2565" width="22.5703125" bestFit="1" customWidth="1"/>
    <col min="2566" max="2566" width="22.140625" bestFit="1" customWidth="1"/>
    <col min="2567" max="2567" width="21.42578125" bestFit="1" customWidth="1"/>
    <col min="2821" max="2821" width="22.5703125" bestFit="1" customWidth="1"/>
    <col min="2822" max="2822" width="22.140625" bestFit="1" customWidth="1"/>
    <col min="2823" max="2823" width="21.42578125" bestFit="1" customWidth="1"/>
    <col min="3077" max="3077" width="22.5703125" bestFit="1" customWidth="1"/>
    <col min="3078" max="3078" width="22.140625" bestFit="1" customWidth="1"/>
    <col min="3079" max="3079" width="21.42578125" bestFit="1" customWidth="1"/>
    <col min="3333" max="3333" width="22.5703125" bestFit="1" customWidth="1"/>
    <col min="3334" max="3334" width="22.140625" bestFit="1" customWidth="1"/>
    <col min="3335" max="3335" width="21.42578125" bestFit="1" customWidth="1"/>
    <col min="3589" max="3589" width="22.5703125" bestFit="1" customWidth="1"/>
    <col min="3590" max="3590" width="22.140625" bestFit="1" customWidth="1"/>
    <col min="3591" max="3591" width="21.42578125" bestFit="1" customWidth="1"/>
    <col min="3845" max="3845" width="22.5703125" bestFit="1" customWidth="1"/>
    <col min="3846" max="3846" width="22.140625" bestFit="1" customWidth="1"/>
    <col min="3847" max="3847" width="21.42578125" bestFit="1" customWidth="1"/>
    <col min="4101" max="4101" width="22.5703125" bestFit="1" customWidth="1"/>
    <col min="4102" max="4102" width="22.140625" bestFit="1" customWidth="1"/>
    <col min="4103" max="4103" width="21.42578125" bestFit="1" customWidth="1"/>
    <col min="4357" max="4357" width="22.5703125" bestFit="1" customWidth="1"/>
    <col min="4358" max="4358" width="22.140625" bestFit="1" customWidth="1"/>
    <col min="4359" max="4359" width="21.42578125" bestFit="1" customWidth="1"/>
    <col min="4613" max="4613" width="22.5703125" bestFit="1" customWidth="1"/>
    <col min="4614" max="4614" width="22.140625" bestFit="1" customWidth="1"/>
    <col min="4615" max="4615" width="21.42578125" bestFit="1" customWidth="1"/>
    <col min="4869" max="4869" width="22.5703125" bestFit="1" customWidth="1"/>
    <col min="4870" max="4870" width="22.140625" bestFit="1" customWidth="1"/>
    <col min="4871" max="4871" width="21.42578125" bestFit="1" customWidth="1"/>
    <col min="5125" max="5125" width="22.5703125" bestFit="1" customWidth="1"/>
    <col min="5126" max="5126" width="22.140625" bestFit="1" customWidth="1"/>
    <col min="5127" max="5127" width="21.42578125" bestFit="1" customWidth="1"/>
    <col min="5381" max="5381" width="22.5703125" bestFit="1" customWidth="1"/>
    <col min="5382" max="5382" width="22.140625" bestFit="1" customWidth="1"/>
    <col min="5383" max="5383" width="21.42578125" bestFit="1" customWidth="1"/>
    <col min="5637" max="5637" width="22.5703125" bestFit="1" customWidth="1"/>
    <col min="5638" max="5638" width="22.140625" bestFit="1" customWidth="1"/>
    <col min="5639" max="5639" width="21.42578125" bestFit="1" customWidth="1"/>
    <col min="5893" max="5893" width="22.5703125" bestFit="1" customWidth="1"/>
    <col min="5894" max="5894" width="22.140625" bestFit="1" customWidth="1"/>
    <col min="5895" max="5895" width="21.42578125" bestFit="1" customWidth="1"/>
    <col min="6149" max="6149" width="22.5703125" bestFit="1" customWidth="1"/>
    <col min="6150" max="6150" width="22.140625" bestFit="1" customWidth="1"/>
    <col min="6151" max="6151" width="21.42578125" bestFit="1" customWidth="1"/>
    <col min="6405" max="6405" width="22.5703125" bestFit="1" customWidth="1"/>
    <col min="6406" max="6406" width="22.140625" bestFit="1" customWidth="1"/>
    <col min="6407" max="6407" width="21.42578125" bestFit="1" customWidth="1"/>
    <col min="6661" max="6661" width="22.5703125" bestFit="1" customWidth="1"/>
    <col min="6662" max="6662" width="22.140625" bestFit="1" customWidth="1"/>
    <col min="6663" max="6663" width="21.42578125" bestFit="1" customWidth="1"/>
    <col min="6917" max="6917" width="22.5703125" bestFit="1" customWidth="1"/>
    <col min="6918" max="6918" width="22.140625" bestFit="1" customWidth="1"/>
    <col min="6919" max="6919" width="21.42578125" bestFit="1" customWidth="1"/>
    <col min="7173" max="7173" width="22.5703125" bestFit="1" customWidth="1"/>
    <col min="7174" max="7174" width="22.140625" bestFit="1" customWidth="1"/>
    <col min="7175" max="7175" width="21.42578125" bestFit="1" customWidth="1"/>
    <col min="7429" max="7429" width="22.5703125" bestFit="1" customWidth="1"/>
    <col min="7430" max="7430" width="22.140625" bestFit="1" customWidth="1"/>
    <col min="7431" max="7431" width="21.42578125" bestFit="1" customWidth="1"/>
    <col min="7685" max="7685" width="22.5703125" bestFit="1" customWidth="1"/>
    <col min="7686" max="7686" width="22.140625" bestFit="1" customWidth="1"/>
    <col min="7687" max="7687" width="21.42578125" bestFit="1" customWidth="1"/>
    <col min="7941" max="7941" width="22.5703125" bestFit="1" customWidth="1"/>
    <col min="7942" max="7942" width="22.140625" bestFit="1" customWidth="1"/>
    <col min="7943" max="7943" width="21.42578125" bestFit="1" customWidth="1"/>
    <col min="8197" max="8197" width="22.5703125" bestFit="1" customWidth="1"/>
    <col min="8198" max="8198" width="22.140625" bestFit="1" customWidth="1"/>
    <col min="8199" max="8199" width="21.42578125" bestFit="1" customWidth="1"/>
    <col min="8453" max="8453" width="22.5703125" bestFit="1" customWidth="1"/>
    <col min="8454" max="8454" width="22.140625" bestFit="1" customWidth="1"/>
    <col min="8455" max="8455" width="21.42578125" bestFit="1" customWidth="1"/>
    <col min="8709" max="8709" width="22.5703125" bestFit="1" customWidth="1"/>
    <col min="8710" max="8710" width="22.140625" bestFit="1" customWidth="1"/>
    <col min="8711" max="8711" width="21.42578125" bestFit="1" customWidth="1"/>
    <col min="8965" max="8965" width="22.5703125" bestFit="1" customWidth="1"/>
    <col min="8966" max="8966" width="22.140625" bestFit="1" customWidth="1"/>
    <col min="8967" max="8967" width="21.42578125" bestFit="1" customWidth="1"/>
    <col min="9221" max="9221" width="22.5703125" bestFit="1" customWidth="1"/>
    <col min="9222" max="9222" width="22.140625" bestFit="1" customWidth="1"/>
    <col min="9223" max="9223" width="21.42578125" bestFit="1" customWidth="1"/>
    <col min="9477" max="9477" width="22.5703125" bestFit="1" customWidth="1"/>
    <col min="9478" max="9478" width="22.140625" bestFit="1" customWidth="1"/>
    <col min="9479" max="9479" width="21.42578125" bestFit="1" customWidth="1"/>
    <col min="9733" max="9733" width="22.5703125" bestFit="1" customWidth="1"/>
    <col min="9734" max="9734" width="22.140625" bestFit="1" customWidth="1"/>
    <col min="9735" max="9735" width="21.42578125" bestFit="1" customWidth="1"/>
    <col min="9989" max="9989" width="22.5703125" bestFit="1" customWidth="1"/>
    <col min="9990" max="9990" width="22.140625" bestFit="1" customWidth="1"/>
    <col min="9991" max="9991" width="21.42578125" bestFit="1" customWidth="1"/>
    <col min="10245" max="10245" width="22.5703125" bestFit="1" customWidth="1"/>
    <col min="10246" max="10246" width="22.140625" bestFit="1" customWidth="1"/>
    <col min="10247" max="10247" width="21.42578125" bestFit="1" customWidth="1"/>
    <col min="10501" max="10501" width="22.5703125" bestFit="1" customWidth="1"/>
    <col min="10502" max="10502" width="22.140625" bestFit="1" customWidth="1"/>
    <col min="10503" max="10503" width="21.42578125" bestFit="1" customWidth="1"/>
    <col min="10757" max="10757" width="22.5703125" bestFit="1" customWidth="1"/>
    <col min="10758" max="10758" width="22.140625" bestFit="1" customWidth="1"/>
    <col min="10759" max="10759" width="21.42578125" bestFit="1" customWidth="1"/>
    <col min="11013" max="11013" width="22.5703125" bestFit="1" customWidth="1"/>
    <col min="11014" max="11014" width="22.140625" bestFit="1" customWidth="1"/>
    <col min="11015" max="11015" width="21.42578125" bestFit="1" customWidth="1"/>
    <col min="11269" max="11269" width="22.5703125" bestFit="1" customWidth="1"/>
    <col min="11270" max="11270" width="22.140625" bestFit="1" customWidth="1"/>
    <col min="11271" max="11271" width="21.42578125" bestFit="1" customWidth="1"/>
    <col min="11525" max="11525" width="22.5703125" bestFit="1" customWidth="1"/>
    <col min="11526" max="11526" width="22.140625" bestFit="1" customWidth="1"/>
    <col min="11527" max="11527" width="21.42578125" bestFit="1" customWidth="1"/>
    <col min="11781" max="11781" width="22.5703125" bestFit="1" customWidth="1"/>
    <col min="11782" max="11782" width="22.140625" bestFit="1" customWidth="1"/>
    <col min="11783" max="11783" width="21.42578125" bestFit="1" customWidth="1"/>
    <col min="12037" max="12037" width="22.5703125" bestFit="1" customWidth="1"/>
    <col min="12038" max="12038" width="22.140625" bestFit="1" customWidth="1"/>
    <col min="12039" max="12039" width="21.42578125" bestFit="1" customWidth="1"/>
    <col min="12293" max="12293" width="22.5703125" bestFit="1" customWidth="1"/>
    <col min="12294" max="12294" width="22.140625" bestFit="1" customWidth="1"/>
    <col min="12295" max="12295" width="21.42578125" bestFit="1" customWidth="1"/>
    <col min="12549" max="12549" width="22.5703125" bestFit="1" customWidth="1"/>
    <col min="12550" max="12550" width="22.140625" bestFit="1" customWidth="1"/>
    <col min="12551" max="12551" width="21.42578125" bestFit="1" customWidth="1"/>
    <col min="12805" max="12805" width="22.5703125" bestFit="1" customWidth="1"/>
    <col min="12806" max="12806" width="22.140625" bestFit="1" customWidth="1"/>
    <col min="12807" max="12807" width="21.42578125" bestFit="1" customWidth="1"/>
    <col min="13061" max="13061" width="22.5703125" bestFit="1" customWidth="1"/>
    <col min="13062" max="13062" width="22.140625" bestFit="1" customWidth="1"/>
    <col min="13063" max="13063" width="21.42578125" bestFit="1" customWidth="1"/>
    <col min="13317" max="13317" width="22.5703125" bestFit="1" customWidth="1"/>
    <col min="13318" max="13318" width="22.140625" bestFit="1" customWidth="1"/>
    <col min="13319" max="13319" width="21.42578125" bestFit="1" customWidth="1"/>
    <col min="13573" max="13573" width="22.5703125" bestFit="1" customWidth="1"/>
    <col min="13574" max="13574" width="22.140625" bestFit="1" customWidth="1"/>
    <col min="13575" max="13575" width="21.42578125" bestFit="1" customWidth="1"/>
    <col min="13829" max="13829" width="22.5703125" bestFit="1" customWidth="1"/>
    <col min="13830" max="13830" width="22.140625" bestFit="1" customWidth="1"/>
    <col min="13831" max="13831" width="21.42578125" bestFit="1" customWidth="1"/>
    <col min="14085" max="14085" width="22.5703125" bestFit="1" customWidth="1"/>
    <col min="14086" max="14086" width="22.140625" bestFit="1" customWidth="1"/>
    <col min="14087" max="14087" width="21.42578125" bestFit="1" customWidth="1"/>
    <col min="14341" max="14341" width="22.5703125" bestFit="1" customWidth="1"/>
    <col min="14342" max="14342" width="22.140625" bestFit="1" customWidth="1"/>
    <col min="14343" max="14343" width="21.42578125" bestFit="1" customWidth="1"/>
    <col min="14597" max="14597" width="22.5703125" bestFit="1" customWidth="1"/>
    <col min="14598" max="14598" width="22.140625" bestFit="1" customWidth="1"/>
    <col min="14599" max="14599" width="21.42578125" bestFit="1" customWidth="1"/>
    <col min="14853" max="14853" width="22.5703125" bestFit="1" customWidth="1"/>
    <col min="14854" max="14854" width="22.140625" bestFit="1" customWidth="1"/>
    <col min="14855" max="14855" width="21.42578125" bestFit="1" customWidth="1"/>
    <col min="15109" max="15109" width="22.5703125" bestFit="1" customWidth="1"/>
    <col min="15110" max="15110" width="22.140625" bestFit="1" customWidth="1"/>
    <col min="15111" max="15111" width="21.42578125" bestFit="1" customWidth="1"/>
    <col min="15365" max="15365" width="22.5703125" bestFit="1" customWidth="1"/>
    <col min="15366" max="15366" width="22.140625" bestFit="1" customWidth="1"/>
    <col min="15367" max="15367" width="21.42578125" bestFit="1" customWidth="1"/>
    <col min="15621" max="15621" width="22.5703125" bestFit="1" customWidth="1"/>
    <col min="15622" max="15622" width="22.140625" bestFit="1" customWidth="1"/>
    <col min="15623" max="15623" width="21.42578125" bestFit="1" customWidth="1"/>
    <col min="15877" max="15877" width="22.5703125" bestFit="1" customWidth="1"/>
    <col min="15878" max="15878" width="22.140625" bestFit="1" customWidth="1"/>
    <col min="15879" max="15879" width="21.42578125" bestFit="1" customWidth="1"/>
    <col min="16133" max="16133" width="22.5703125" bestFit="1" customWidth="1"/>
    <col min="16134" max="16134" width="22.140625" bestFit="1" customWidth="1"/>
    <col min="16135" max="16135" width="21.42578125" bestFit="1" customWidth="1"/>
  </cols>
  <sheetData>
    <row r="1" spans="1:129" ht="15.75" x14ac:dyDescent="0.25">
      <c r="A1" s="61" t="s">
        <v>75</v>
      </c>
      <c r="B1" s="62"/>
      <c r="C1" s="62"/>
      <c r="D1" s="62"/>
      <c r="E1" s="62"/>
      <c r="F1" s="62"/>
      <c r="G1" s="62"/>
      <c r="H1" s="62"/>
      <c r="I1" s="62"/>
      <c r="J1" s="62"/>
      <c r="K1" s="62"/>
      <c r="L1" s="62"/>
      <c r="M1" s="62"/>
      <c r="N1" s="62"/>
      <c r="O1" s="62"/>
      <c r="P1" s="62"/>
      <c r="Q1" s="62"/>
      <c r="R1" s="62"/>
      <c r="S1" s="62"/>
      <c r="T1" s="62"/>
      <c r="U1" s="62"/>
      <c r="V1" s="62"/>
      <c r="W1" s="62"/>
      <c r="X1" s="62"/>
      <c r="Y1" s="62"/>
      <c r="Z1" s="62"/>
      <c r="AA1" s="62"/>
      <c r="AB1" s="44"/>
      <c r="AC1" s="44"/>
      <c r="AD1" s="44"/>
    </row>
    <row r="2" spans="1:129" ht="15.75" x14ac:dyDescent="0.25">
      <c r="A2" s="61" t="s">
        <v>21</v>
      </c>
      <c r="B2" s="62"/>
      <c r="C2" s="62"/>
      <c r="D2" s="62"/>
      <c r="E2" s="62"/>
      <c r="F2" s="62"/>
      <c r="G2" s="62"/>
      <c r="H2" s="62"/>
      <c r="I2" s="62"/>
      <c r="J2" s="62"/>
      <c r="K2" s="62"/>
      <c r="L2" s="62"/>
      <c r="M2" s="62"/>
      <c r="N2" s="62"/>
      <c r="O2" s="62"/>
      <c r="P2" s="62"/>
      <c r="Q2" s="62"/>
      <c r="R2" s="62"/>
      <c r="S2" s="62"/>
      <c r="T2" s="62"/>
      <c r="U2" s="62"/>
      <c r="V2" s="62"/>
      <c r="W2" s="62"/>
      <c r="X2" s="62"/>
      <c r="Y2" s="62"/>
      <c r="Z2" s="62"/>
      <c r="AA2" s="62"/>
      <c r="AB2" s="44"/>
      <c r="AC2" s="44"/>
      <c r="AD2" s="44"/>
    </row>
    <row r="3" spans="1:129" ht="6" customHeight="1" x14ac:dyDescent="0.2">
      <c r="A3" s="63"/>
      <c r="B3" s="62"/>
      <c r="C3" s="62"/>
      <c r="D3" s="62"/>
      <c r="E3" s="62"/>
      <c r="F3" s="62"/>
      <c r="G3" s="62"/>
      <c r="H3" s="62"/>
      <c r="I3" s="62"/>
      <c r="J3" s="62"/>
      <c r="K3" s="62"/>
      <c r="L3" s="62"/>
      <c r="M3" s="62"/>
      <c r="N3" s="62"/>
      <c r="O3" s="62"/>
      <c r="P3" s="62"/>
      <c r="Q3" s="62"/>
      <c r="R3" s="62"/>
      <c r="S3" s="62"/>
      <c r="T3" s="62"/>
      <c r="U3" s="62"/>
      <c r="V3" s="62"/>
      <c r="W3" s="62"/>
      <c r="X3" s="62"/>
      <c r="Y3" s="62"/>
      <c r="Z3" s="62"/>
      <c r="AA3" s="62"/>
      <c r="AB3" s="1"/>
      <c r="AC3" s="1"/>
      <c r="AD3" s="1"/>
    </row>
    <row r="4" spans="1:129" x14ac:dyDescent="0.2">
      <c r="A4" s="2" t="s">
        <v>9</v>
      </c>
      <c r="B4" s="2" t="s">
        <v>19</v>
      </c>
      <c r="C4" s="66" t="s">
        <v>10</v>
      </c>
      <c r="D4" s="67"/>
      <c r="E4" s="66" t="s">
        <v>11</v>
      </c>
      <c r="F4" s="67"/>
      <c r="G4" s="68" t="s">
        <v>0</v>
      </c>
      <c r="H4" s="68"/>
      <c r="I4" s="68"/>
      <c r="J4" s="69" t="s">
        <v>1</v>
      </c>
      <c r="K4" s="69"/>
      <c r="L4" s="69"/>
      <c r="M4" s="70" t="s">
        <v>6</v>
      </c>
      <c r="N4" s="70"/>
      <c r="O4" s="70"/>
      <c r="P4" s="71" t="s">
        <v>36</v>
      </c>
      <c r="Q4" s="71"/>
      <c r="R4" s="71"/>
      <c r="S4" s="72" t="s">
        <v>39</v>
      </c>
      <c r="T4" s="72"/>
      <c r="U4" s="72"/>
      <c r="V4" s="64" t="s">
        <v>2</v>
      </c>
      <c r="W4" s="64"/>
      <c r="X4" s="64"/>
      <c r="Y4" s="65" t="s">
        <v>20</v>
      </c>
      <c r="Z4" s="65"/>
      <c r="AA4" s="65"/>
      <c r="AB4" s="73" t="s">
        <v>30</v>
      </c>
      <c r="AC4" s="73"/>
      <c r="AD4" s="73"/>
      <c r="AE4" s="73" t="s">
        <v>40</v>
      </c>
      <c r="AF4" s="73"/>
      <c r="AG4" s="73"/>
      <c r="AH4" s="73" t="s">
        <v>37</v>
      </c>
      <c r="AI4" s="73"/>
      <c r="AJ4" s="73"/>
      <c r="AK4" s="73" t="s">
        <v>41</v>
      </c>
      <c r="AL4" s="73"/>
      <c r="AM4" s="73"/>
      <c r="AN4" s="73" t="s">
        <v>8</v>
      </c>
      <c r="AO4" s="73"/>
      <c r="AP4" s="73"/>
      <c r="AQ4" s="73" t="s">
        <v>42</v>
      </c>
      <c r="AR4" s="73"/>
      <c r="AS4" s="73"/>
      <c r="AT4" s="73" t="s">
        <v>43</v>
      </c>
      <c r="AU4" s="73"/>
      <c r="AV4" s="73"/>
      <c r="AW4" s="73" t="s">
        <v>3</v>
      </c>
      <c r="AX4" s="73"/>
      <c r="AY4" s="73"/>
      <c r="AZ4" s="73" t="s">
        <v>44</v>
      </c>
      <c r="BA4" s="73"/>
      <c r="BB4" s="73"/>
      <c r="BC4" s="73" t="s">
        <v>45</v>
      </c>
      <c r="BD4" s="73"/>
      <c r="BE4" s="73"/>
      <c r="BF4" s="73" t="s">
        <v>46</v>
      </c>
      <c r="BG4" s="73"/>
      <c r="BH4" s="73"/>
      <c r="BI4" s="73" t="s">
        <v>47</v>
      </c>
      <c r="BJ4" s="73"/>
      <c r="BK4" s="73"/>
      <c r="BL4" s="73" t="s">
        <v>48</v>
      </c>
      <c r="BM4" s="73"/>
      <c r="BN4" s="73"/>
      <c r="BO4" s="73" t="s">
        <v>49</v>
      </c>
      <c r="BP4" s="73"/>
      <c r="BQ4" s="73"/>
      <c r="BR4" s="73" t="s">
        <v>50</v>
      </c>
      <c r="BS4" s="73"/>
      <c r="BT4" s="73"/>
      <c r="BU4" s="73" t="s">
        <v>51</v>
      </c>
      <c r="BV4" s="73"/>
      <c r="BW4" s="73"/>
      <c r="BX4" s="73" t="s">
        <v>52</v>
      </c>
      <c r="BY4" s="73"/>
      <c r="BZ4" s="73"/>
      <c r="CA4" s="73" t="s">
        <v>53</v>
      </c>
      <c r="CB4" s="73"/>
      <c r="CC4" s="73"/>
      <c r="CD4" s="73" t="s">
        <v>54</v>
      </c>
      <c r="CE4" s="73"/>
      <c r="CF4" s="73"/>
      <c r="CG4" s="73" t="s">
        <v>55</v>
      </c>
      <c r="CH4" s="73"/>
      <c r="CI4" s="73"/>
      <c r="CJ4" s="73" t="s">
        <v>56</v>
      </c>
      <c r="CK4" s="73"/>
      <c r="CL4" s="73"/>
      <c r="CM4" s="73" t="s">
        <v>57</v>
      </c>
      <c r="CN4" s="73"/>
      <c r="CO4" s="73"/>
      <c r="CP4" s="73" t="s">
        <v>58</v>
      </c>
      <c r="CQ4" s="73"/>
      <c r="CR4" s="73"/>
      <c r="CS4" s="73" t="s">
        <v>59</v>
      </c>
      <c r="CT4" s="73"/>
      <c r="CU4" s="73"/>
      <c r="CV4" s="73" t="s">
        <v>60</v>
      </c>
      <c r="CW4" s="73"/>
      <c r="CX4" s="73"/>
      <c r="CY4" s="73" t="s">
        <v>61</v>
      </c>
      <c r="CZ4" s="73"/>
      <c r="DA4" s="73"/>
      <c r="DB4" s="73" t="s">
        <v>62</v>
      </c>
      <c r="DC4" s="73"/>
      <c r="DD4" s="73"/>
      <c r="DE4" s="73" t="s">
        <v>63</v>
      </c>
      <c r="DF4" s="73"/>
      <c r="DG4" s="73"/>
      <c r="DH4" s="73" t="s">
        <v>64</v>
      </c>
      <c r="DI4" s="73"/>
      <c r="DJ4" s="73"/>
      <c r="DK4" s="73" t="s">
        <v>65</v>
      </c>
      <c r="DL4" s="73"/>
      <c r="DM4" s="73"/>
      <c r="DN4" s="73" t="s">
        <v>66</v>
      </c>
      <c r="DO4" s="73"/>
      <c r="DP4" s="73"/>
      <c r="DQ4" s="73" t="s">
        <v>67</v>
      </c>
      <c r="DR4" s="73"/>
      <c r="DS4" s="73"/>
      <c r="DT4" s="73" t="s">
        <v>68</v>
      </c>
      <c r="DU4" s="73"/>
      <c r="DV4" s="73"/>
      <c r="DW4" s="73" t="s">
        <v>69</v>
      </c>
      <c r="DX4" s="73"/>
      <c r="DY4" s="73"/>
    </row>
    <row r="5" spans="1:129" x14ac:dyDescent="0.2">
      <c r="A5" s="2"/>
      <c r="B5" s="2" t="s">
        <v>18</v>
      </c>
      <c r="C5" s="3" t="s">
        <v>12</v>
      </c>
      <c r="D5" s="3" t="s">
        <v>13</v>
      </c>
      <c r="E5" s="3" t="s">
        <v>12</v>
      </c>
      <c r="F5" s="3" t="s">
        <v>13</v>
      </c>
      <c r="G5" s="4" t="s">
        <v>12</v>
      </c>
      <c r="H5" s="4" t="s">
        <v>13</v>
      </c>
      <c r="I5" s="5" t="s">
        <v>14</v>
      </c>
      <c r="J5" s="6" t="s">
        <v>12</v>
      </c>
      <c r="K5" s="6" t="s">
        <v>13</v>
      </c>
      <c r="L5" s="7" t="s">
        <v>14</v>
      </c>
      <c r="M5" s="10" t="s">
        <v>12</v>
      </c>
      <c r="N5" s="10" t="s">
        <v>13</v>
      </c>
      <c r="O5" s="11" t="s">
        <v>14</v>
      </c>
      <c r="P5" s="45" t="s">
        <v>12</v>
      </c>
      <c r="Q5" s="45" t="s">
        <v>13</v>
      </c>
      <c r="R5" s="46" t="s">
        <v>14</v>
      </c>
      <c r="S5" s="47" t="s">
        <v>12</v>
      </c>
      <c r="T5" s="47" t="s">
        <v>13</v>
      </c>
      <c r="U5" s="48" t="s">
        <v>14</v>
      </c>
      <c r="V5" s="8" t="s">
        <v>12</v>
      </c>
      <c r="W5" s="8" t="s">
        <v>13</v>
      </c>
      <c r="X5" s="9" t="s">
        <v>14</v>
      </c>
      <c r="Y5" s="42" t="s">
        <v>12</v>
      </c>
      <c r="Z5" s="42" t="s">
        <v>13</v>
      </c>
      <c r="AA5" s="43" t="s">
        <v>14</v>
      </c>
      <c r="AB5" s="49" t="s">
        <v>12</v>
      </c>
      <c r="AC5" s="49" t="s">
        <v>13</v>
      </c>
      <c r="AD5" s="50" t="s">
        <v>14</v>
      </c>
      <c r="AE5" s="49" t="s">
        <v>12</v>
      </c>
      <c r="AF5" s="49" t="s">
        <v>13</v>
      </c>
      <c r="AG5" s="50" t="s">
        <v>14</v>
      </c>
      <c r="AH5" s="49" t="s">
        <v>12</v>
      </c>
      <c r="AI5" s="49" t="s">
        <v>13</v>
      </c>
      <c r="AJ5" s="50" t="s">
        <v>14</v>
      </c>
      <c r="AK5" s="49" t="s">
        <v>12</v>
      </c>
      <c r="AL5" s="49" t="s">
        <v>13</v>
      </c>
      <c r="AM5" s="50" t="s">
        <v>14</v>
      </c>
      <c r="AN5" s="49" t="s">
        <v>12</v>
      </c>
      <c r="AO5" s="49" t="s">
        <v>13</v>
      </c>
      <c r="AP5" s="50" t="s">
        <v>14</v>
      </c>
      <c r="AQ5" s="49" t="s">
        <v>12</v>
      </c>
      <c r="AR5" s="49" t="s">
        <v>13</v>
      </c>
      <c r="AS5" s="50" t="s">
        <v>14</v>
      </c>
      <c r="AT5" s="49" t="s">
        <v>12</v>
      </c>
      <c r="AU5" s="49" t="s">
        <v>13</v>
      </c>
      <c r="AV5" s="50" t="s">
        <v>14</v>
      </c>
      <c r="AW5" s="49" t="s">
        <v>12</v>
      </c>
      <c r="AX5" s="49" t="s">
        <v>13</v>
      </c>
      <c r="AY5" s="50" t="s">
        <v>14</v>
      </c>
      <c r="AZ5" s="49" t="s">
        <v>12</v>
      </c>
      <c r="BA5" s="49" t="s">
        <v>13</v>
      </c>
      <c r="BB5" s="50" t="s">
        <v>14</v>
      </c>
      <c r="BC5" s="49" t="s">
        <v>12</v>
      </c>
      <c r="BD5" s="49" t="s">
        <v>13</v>
      </c>
      <c r="BE5" s="50" t="s">
        <v>14</v>
      </c>
      <c r="BF5" s="49" t="s">
        <v>12</v>
      </c>
      <c r="BG5" s="49" t="s">
        <v>13</v>
      </c>
      <c r="BH5" s="50" t="s">
        <v>14</v>
      </c>
      <c r="BI5" s="49" t="s">
        <v>12</v>
      </c>
      <c r="BJ5" s="49" t="s">
        <v>13</v>
      </c>
      <c r="BK5" s="50" t="s">
        <v>14</v>
      </c>
      <c r="BL5" s="49" t="s">
        <v>12</v>
      </c>
      <c r="BM5" s="49" t="s">
        <v>13</v>
      </c>
      <c r="BN5" s="50" t="s">
        <v>14</v>
      </c>
      <c r="BO5" s="49" t="s">
        <v>12</v>
      </c>
      <c r="BP5" s="49" t="s">
        <v>13</v>
      </c>
      <c r="BQ5" s="50" t="s">
        <v>14</v>
      </c>
      <c r="BR5" s="49" t="s">
        <v>12</v>
      </c>
      <c r="BS5" s="49" t="s">
        <v>13</v>
      </c>
      <c r="BT5" s="50" t="s">
        <v>14</v>
      </c>
      <c r="BU5" s="49" t="s">
        <v>12</v>
      </c>
      <c r="BV5" s="49" t="s">
        <v>13</v>
      </c>
      <c r="BW5" s="50" t="s">
        <v>14</v>
      </c>
      <c r="BX5" s="49" t="s">
        <v>12</v>
      </c>
      <c r="BY5" s="49" t="s">
        <v>13</v>
      </c>
      <c r="BZ5" s="50" t="s">
        <v>14</v>
      </c>
      <c r="CA5" s="49" t="s">
        <v>12</v>
      </c>
      <c r="CB5" s="49" t="s">
        <v>13</v>
      </c>
      <c r="CC5" s="50" t="s">
        <v>14</v>
      </c>
      <c r="CD5" s="49" t="s">
        <v>12</v>
      </c>
      <c r="CE5" s="49" t="s">
        <v>13</v>
      </c>
      <c r="CF5" s="50" t="s">
        <v>14</v>
      </c>
      <c r="CG5" s="49" t="s">
        <v>12</v>
      </c>
      <c r="CH5" s="49" t="s">
        <v>13</v>
      </c>
      <c r="CI5" s="50" t="s">
        <v>14</v>
      </c>
      <c r="CJ5" s="49" t="s">
        <v>12</v>
      </c>
      <c r="CK5" s="49" t="s">
        <v>13</v>
      </c>
      <c r="CL5" s="50" t="s">
        <v>14</v>
      </c>
      <c r="CM5" s="49" t="s">
        <v>12</v>
      </c>
      <c r="CN5" s="49" t="s">
        <v>13</v>
      </c>
      <c r="CO5" s="50" t="s">
        <v>14</v>
      </c>
      <c r="CP5" s="49" t="s">
        <v>12</v>
      </c>
      <c r="CQ5" s="49" t="s">
        <v>13</v>
      </c>
      <c r="CR5" s="50" t="s">
        <v>14</v>
      </c>
      <c r="CS5" s="49" t="s">
        <v>12</v>
      </c>
      <c r="CT5" s="49" t="s">
        <v>13</v>
      </c>
      <c r="CU5" s="50" t="s">
        <v>14</v>
      </c>
      <c r="CV5" s="49" t="s">
        <v>12</v>
      </c>
      <c r="CW5" s="49" t="s">
        <v>13</v>
      </c>
      <c r="CX5" s="50" t="s">
        <v>14</v>
      </c>
      <c r="CY5" s="49" t="s">
        <v>12</v>
      </c>
      <c r="CZ5" s="49" t="s">
        <v>13</v>
      </c>
      <c r="DA5" s="50" t="s">
        <v>14</v>
      </c>
      <c r="DB5" s="49" t="s">
        <v>12</v>
      </c>
      <c r="DC5" s="49" t="s">
        <v>13</v>
      </c>
      <c r="DD5" s="50" t="s">
        <v>14</v>
      </c>
      <c r="DE5" s="49" t="s">
        <v>12</v>
      </c>
      <c r="DF5" s="49" t="s">
        <v>13</v>
      </c>
      <c r="DG5" s="50" t="s">
        <v>14</v>
      </c>
      <c r="DH5" s="49" t="s">
        <v>12</v>
      </c>
      <c r="DI5" s="49" t="s">
        <v>13</v>
      </c>
      <c r="DJ5" s="50" t="s">
        <v>14</v>
      </c>
      <c r="DK5" s="49" t="s">
        <v>12</v>
      </c>
      <c r="DL5" s="49" t="s">
        <v>13</v>
      </c>
      <c r="DM5" s="50" t="s">
        <v>14</v>
      </c>
      <c r="DN5" s="49" t="s">
        <v>12</v>
      </c>
      <c r="DO5" s="49" t="s">
        <v>13</v>
      </c>
      <c r="DP5" s="50" t="s">
        <v>14</v>
      </c>
      <c r="DQ5" s="49" t="s">
        <v>12</v>
      </c>
      <c r="DR5" s="49" t="s">
        <v>13</v>
      </c>
      <c r="DS5" s="50" t="s">
        <v>14</v>
      </c>
      <c r="DT5" s="49" t="s">
        <v>12</v>
      </c>
      <c r="DU5" s="49" t="s">
        <v>13</v>
      </c>
      <c r="DV5" s="50" t="s">
        <v>14</v>
      </c>
      <c r="DW5" s="49" t="s">
        <v>12</v>
      </c>
      <c r="DX5" s="49" t="s">
        <v>13</v>
      </c>
      <c r="DY5" s="50" t="s">
        <v>14</v>
      </c>
    </row>
    <row r="6" spans="1:129" x14ac:dyDescent="0.2">
      <c r="A6" s="12" t="s">
        <v>70</v>
      </c>
      <c r="B6" s="13">
        <v>1867</v>
      </c>
      <c r="C6" s="14">
        <v>737</v>
      </c>
      <c r="D6" s="15">
        <f>C6/B6</f>
        <v>0.39475093733261918</v>
      </c>
      <c r="E6" s="14">
        <v>730</v>
      </c>
      <c r="F6" s="16">
        <f>E6/C6</f>
        <v>0.99050203527815472</v>
      </c>
      <c r="G6" s="13">
        <v>266</v>
      </c>
      <c r="H6" s="15">
        <f>G6/$E6</f>
        <v>0.36438356164383562</v>
      </c>
      <c r="I6" s="16"/>
      <c r="J6" s="13">
        <v>131</v>
      </c>
      <c r="K6" s="15">
        <f>J6/$E6</f>
        <v>0.17945205479452056</v>
      </c>
      <c r="L6" s="16"/>
      <c r="M6" s="13">
        <v>105</v>
      </c>
      <c r="N6" s="15">
        <f t="shared" ref="N6:N8" si="0">M6/$E6</f>
        <v>0.14383561643835616</v>
      </c>
      <c r="O6" s="16"/>
      <c r="P6" s="13">
        <v>73</v>
      </c>
      <c r="Q6" s="15">
        <f t="shared" ref="Q6:Q24" si="1">P6/$E6</f>
        <v>0.1</v>
      </c>
      <c r="R6" s="15"/>
      <c r="S6" s="13">
        <v>44</v>
      </c>
      <c r="T6" s="15">
        <f t="shared" ref="T6:T24" si="2">S6/$E6</f>
        <v>6.0273972602739728E-2</v>
      </c>
      <c r="U6" s="16"/>
      <c r="V6" s="13">
        <v>52</v>
      </c>
      <c r="W6" s="15">
        <f t="shared" ref="W6:W24" si="3">V6/$E6</f>
        <v>7.1232876712328766E-2</v>
      </c>
      <c r="X6" s="16"/>
      <c r="Y6" s="13">
        <f>AB6+AE6+AH6+AK6+AN6+AQ6+AT6+AW6+AZ6+BC6+BF6+BI6+BL6+BO6+BR6+BU6+BX6+CA6+CD6+CG6+CJ6+CM6+CP6+CS6+CV6+CY6+DB6+DE6+DH6+DK6+DN6+DQ6+DT6+DW6</f>
        <v>59</v>
      </c>
      <c r="Z6" s="15">
        <f t="shared" ref="Z6:Z24" si="4">Y6/$E6</f>
        <v>8.0821917808219179E-2</v>
      </c>
      <c r="AA6" s="16"/>
      <c r="AB6" s="13">
        <v>2</v>
      </c>
      <c r="AC6" s="15">
        <f t="shared" ref="AC6:AC24" si="5">AB6/$E6</f>
        <v>2.7397260273972603E-3</v>
      </c>
      <c r="AD6" s="16"/>
      <c r="AE6" s="13">
        <v>7</v>
      </c>
      <c r="AF6" s="15">
        <f t="shared" ref="AF6:AF24" si="6">AE6/$E6</f>
        <v>9.5890410958904115E-3</v>
      </c>
      <c r="AG6" s="16"/>
      <c r="AH6" s="13">
        <v>1</v>
      </c>
      <c r="AI6" s="15">
        <f t="shared" ref="AI6:AI24" si="7">AH6/$E6</f>
        <v>1.3698630136986301E-3</v>
      </c>
      <c r="AJ6" s="16"/>
      <c r="AK6" s="13">
        <v>15</v>
      </c>
      <c r="AL6" s="15">
        <f t="shared" ref="AL6:AL24" si="8">AK6/$E6</f>
        <v>2.0547945205479451E-2</v>
      </c>
      <c r="AM6" s="16"/>
      <c r="AN6" s="13">
        <v>8</v>
      </c>
      <c r="AO6" s="15">
        <f t="shared" ref="AO6:AO24" si="9">AN6/$E6</f>
        <v>1.0958904109589041E-2</v>
      </c>
      <c r="AP6" s="16"/>
      <c r="AQ6" s="13">
        <v>3</v>
      </c>
      <c r="AR6" s="15">
        <f t="shared" ref="AR6:AR24" si="10">AQ6/$E6</f>
        <v>4.10958904109589E-3</v>
      </c>
      <c r="AS6" s="16"/>
      <c r="AT6" s="13">
        <v>1</v>
      </c>
      <c r="AU6" s="15">
        <f t="shared" ref="AU6:AU24" si="11">AT6/$E6</f>
        <v>1.3698630136986301E-3</v>
      </c>
      <c r="AV6" s="16"/>
      <c r="AW6" s="13">
        <v>4</v>
      </c>
      <c r="AX6" s="15">
        <f t="shared" ref="AX6:AX24" si="12">AW6/$E6</f>
        <v>5.4794520547945206E-3</v>
      </c>
      <c r="AY6" s="16"/>
      <c r="AZ6" s="13">
        <v>0</v>
      </c>
      <c r="BA6" s="15">
        <f t="shared" ref="BA6:BA24" si="13">AZ6/$E6</f>
        <v>0</v>
      </c>
      <c r="BB6" s="16"/>
      <c r="BC6" s="13">
        <v>0</v>
      </c>
      <c r="BD6" s="15">
        <f t="shared" ref="BD6:BD24" si="14">BC6/$E6</f>
        <v>0</v>
      </c>
      <c r="BE6" s="16"/>
      <c r="BF6" s="13">
        <v>0</v>
      </c>
      <c r="BG6" s="15">
        <f t="shared" ref="BG6:BG24" si="15">BF6/$E6</f>
        <v>0</v>
      </c>
      <c r="BH6" s="16"/>
      <c r="BI6" s="13">
        <v>0</v>
      </c>
      <c r="BJ6" s="15">
        <f t="shared" ref="BJ6:BJ24" si="16">BI6/$E6</f>
        <v>0</v>
      </c>
      <c r="BK6" s="16"/>
      <c r="BL6" s="13">
        <v>1</v>
      </c>
      <c r="BM6" s="15">
        <f t="shared" ref="BM6:BM24" si="17">BL6/$E6</f>
        <v>1.3698630136986301E-3</v>
      </c>
      <c r="BN6" s="16"/>
      <c r="BO6" s="13">
        <v>2</v>
      </c>
      <c r="BP6" s="15">
        <f t="shared" ref="BP6:BP24" si="18">BO6/$E6</f>
        <v>2.7397260273972603E-3</v>
      </c>
      <c r="BQ6" s="16"/>
      <c r="BR6" s="13">
        <v>1</v>
      </c>
      <c r="BS6" s="15">
        <f t="shared" ref="BS6:BS24" si="19">BR6/$E6</f>
        <v>1.3698630136986301E-3</v>
      </c>
      <c r="BT6" s="16"/>
      <c r="BU6" s="13">
        <v>1</v>
      </c>
      <c r="BV6" s="15">
        <f t="shared" ref="BV6:BV24" si="20">BU6/$E6</f>
        <v>1.3698630136986301E-3</v>
      </c>
      <c r="BW6" s="16"/>
      <c r="BX6" s="13">
        <v>0</v>
      </c>
      <c r="BY6" s="15">
        <f t="shared" ref="BY6:BY24" si="21">BX6/$E6</f>
        <v>0</v>
      </c>
      <c r="BZ6" s="16"/>
      <c r="CA6" s="13">
        <v>0</v>
      </c>
      <c r="CB6" s="15">
        <f t="shared" ref="CB6:CB24" si="22">CA6/$E6</f>
        <v>0</v>
      </c>
      <c r="CC6" s="16"/>
      <c r="CD6" s="13">
        <v>1</v>
      </c>
      <c r="CE6" s="15">
        <f t="shared" ref="CE6:CE24" si="23">CD6/$E6</f>
        <v>1.3698630136986301E-3</v>
      </c>
      <c r="CF6" s="16"/>
      <c r="CG6" s="13">
        <v>0</v>
      </c>
      <c r="CH6" s="15">
        <f t="shared" ref="CH6:CH24" si="24">CG6/$E6</f>
        <v>0</v>
      </c>
      <c r="CI6" s="16"/>
      <c r="CJ6" s="13">
        <v>0</v>
      </c>
      <c r="CK6" s="15">
        <f t="shared" ref="CK6:CK24" si="25">CJ6/$E6</f>
        <v>0</v>
      </c>
      <c r="CL6" s="16"/>
      <c r="CM6" s="13">
        <v>0</v>
      </c>
      <c r="CN6" s="15">
        <f t="shared" ref="CN6:CN24" si="26">CM6/$E6</f>
        <v>0</v>
      </c>
      <c r="CO6" s="16"/>
      <c r="CP6" s="13">
        <v>0</v>
      </c>
      <c r="CQ6" s="15">
        <f t="shared" ref="CQ6:CQ24" si="27">CP6/$E6</f>
        <v>0</v>
      </c>
      <c r="CR6" s="16"/>
      <c r="CS6" s="13">
        <v>3</v>
      </c>
      <c r="CT6" s="15">
        <f t="shared" ref="CT6:CT24" si="28">CS6/$E6</f>
        <v>4.10958904109589E-3</v>
      </c>
      <c r="CU6" s="16"/>
      <c r="CV6" s="13">
        <v>1</v>
      </c>
      <c r="CW6" s="15">
        <f t="shared" ref="CW6:CW24" si="29">CV6/$E6</f>
        <v>1.3698630136986301E-3</v>
      </c>
      <c r="CX6" s="16"/>
      <c r="CY6" s="13">
        <v>1</v>
      </c>
      <c r="CZ6" s="15">
        <f t="shared" ref="CZ6:CZ24" si="30">CY6/$E6</f>
        <v>1.3698630136986301E-3</v>
      </c>
      <c r="DA6" s="16"/>
      <c r="DB6" s="13">
        <v>0</v>
      </c>
      <c r="DC6" s="15">
        <f t="shared" ref="DC6:DC24" si="31">DB6/$E6</f>
        <v>0</v>
      </c>
      <c r="DD6" s="16"/>
      <c r="DE6" s="13">
        <v>1</v>
      </c>
      <c r="DF6" s="15">
        <f t="shared" ref="DF6:DF24" si="32">DE6/$E6</f>
        <v>1.3698630136986301E-3</v>
      </c>
      <c r="DG6" s="16"/>
      <c r="DH6" s="13">
        <v>0</v>
      </c>
      <c r="DI6" s="15">
        <f t="shared" ref="DI6:DI24" si="33">DH6/$E6</f>
        <v>0</v>
      </c>
      <c r="DJ6" s="16"/>
      <c r="DK6" s="13">
        <v>0</v>
      </c>
      <c r="DL6" s="15">
        <f t="shared" ref="DL6:DL24" si="34">DK6/$E6</f>
        <v>0</v>
      </c>
      <c r="DM6" s="16"/>
      <c r="DN6" s="13">
        <v>1</v>
      </c>
      <c r="DO6" s="15">
        <f t="shared" ref="DO6:DO24" si="35">DN6/$E6</f>
        <v>1.3698630136986301E-3</v>
      </c>
      <c r="DP6" s="16"/>
      <c r="DQ6" s="13">
        <v>1</v>
      </c>
      <c r="DR6" s="15">
        <f t="shared" ref="DR6:DR24" si="36">DQ6/$E6</f>
        <v>1.3698630136986301E-3</v>
      </c>
      <c r="DS6" s="16"/>
      <c r="DT6" s="13">
        <v>3</v>
      </c>
      <c r="DU6" s="15">
        <f t="shared" ref="DU6:DU24" si="37">DT6/$E6</f>
        <v>4.10958904109589E-3</v>
      </c>
      <c r="DV6" s="16"/>
      <c r="DW6" s="13">
        <v>1</v>
      </c>
      <c r="DX6" s="15">
        <f t="shared" ref="DX6:DX24" si="38">DW6/$E6</f>
        <v>1.3698630136986301E-3</v>
      </c>
      <c r="DY6" s="16"/>
    </row>
    <row r="7" spans="1:129" x14ac:dyDescent="0.2">
      <c r="A7" s="17" t="s">
        <v>71</v>
      </c>
      <c r="B7" s="18">
        <v>1660</v>
      </c>
      <c r="C7" s="19">
        <v>658</v>
      </c>
      <c r="D7" s="20">
        <f t="shared" ref="D7:D20" si="39">C7/B7</f>
        <v>0.39638554216867472</v>
      </c>
      <c r="E7" s="19">
        <v>653</v>
      </c>
      <c r="F7" s="21">
        <f t="shared" ref="F7:F24" si="40">E7/C7</f>
        <v>0.99240121580547114</v>
      </c>
      <c r="G7" s="18">
        <v>242</v>
      </c>
      <c r="H7" s="20">
        <f t="shared" ref="H7:H24" si="41">G7/$E7</f>
        <v>0.37059724349157736</v>
      </c>
      <c r="I7" s="21"/>
      <c r="J7" s="18">
        <v>113</v>
      </c>
      <c r="K7" s="20">
        <f t="shared" ref="K7:K8" si="42">J7/$E7</f>
        <v>0.17304747320061256</v>
      </c>
      <c r="L7" s="21"/>
      <c r="M7" s="18">
        <v>108</v>
      </c>
      <c r="N7" s="20">
        <f t="shared" si="0"/>
        <v>0.16539050535987748</v>
      </c>
      <c r="O7" s="21"/>
      <c r="P7" s="18">
        <v>67</v>
      </c>
      <c r="Q7" s="20">
        <f t="shared" si="1"/>
        <v>0.10260336906584992</v>
      </c>
      <c r="R7" s="20"/>
      <c r="S7" s="18">
        <v>23</v>
      </c>
      <c r="T7" s="20">
        <f t="shared" si="2"/>
        <v>3.5222052067381319E-2</v>
      </c>
      <c r="U7" s="21"/>
      <c r="V7" s="18">
        <v>50</v>
      </c>
      <c r="W7" s="20">
        <f t="shared" si="3"/>
        <v>7.6569678407350683E-2</v>
      </c>
      <c r="X7" s="21"/>
      <c r="Y7" s="18">
        <f>AB7+AE7+AH7+AK7+AN7+AQ7+AT7+AW7+AZ7+BC7+BF7+BI7+BL7+BO7+BR7+BU7+BX7+CA7+CD7+CG7+CJ7+CM7+CP7+CS7+CV7+CY7+DB7+DE7+DH7+DK7+DN7+DQ7+DT7+DW7</f>
        <v>50</v>
      </c>
      <c r="Z7" s="20">
        <f t="shared" si="4"/>
        <v>7.6569678407350683E-2</v>
      </c>
      <c r="AA7" s="21"/>
      <c r="AB7" s="18">
        <v>4</v>
      </c>
      <c r="AC7" s="20">
        <f t="shared" si="5"/>
        <v>6.1255742725880554E-3</v>
      </c>
      <c r="AD7" s="21"/>
      <c r="AE7" s="18">
        <v>6</v>
      </c>
      <c r="AF7" s="20">
        <f t="shared" si="6"/>
        <v>9.1883614088820835E-3</v>
      </c>
      <c r="AG7" s="21"/>
      <c r="AH7" s="18">
        <v>0</v>
      </c>
      <c r="AI7" s="20">
        <f t="shared" si="7"/>
        <v>0</v>
      </c>
      <c r="AJ7" s="21"/>
      <c r="AK7" s="18">
        <v>6</v>
      </c>
      <c r="AL7" s="20">
        <f t="shared" si="8"/>
        <v>9.1883614088820835E-3</v>
      </c>
      <c r="AM7" s="21"/>
      <c r="AN7" s="18">
        <v>4</v>
      </c>
      <c r="AO7" s="20">
        <f t="shared" si="9"/>
        <v>6.1255742725880554E-3</v>
      </c>
      <c r="AP7" s="21"/>
      <c r="AQ7" s="18">
        <v>6</v>
      </c>
      <c r="AR7" s="20">
        <f t="shared" si="10"/>
        <v>9.1883614088820835E-3</v>
      </c>
      <c r="AS7" s="21"/>
      <c r="AT7" s="18">
        <v>1</v>
      </c>
      <c r="AU7" s="20">
        <f t="shared" si="11"/>
        <v>1.5313935681470138E-3</v>
      </c>
      <c r="AV7" s="21"/>
      <c r="AW7" s="18">
        <v>3</v>
      </c>
      <c r="AX7" s="20">
        <f t="shared" si="12"/>
        <v>4.5941807044410417E-3</v>
      </c>
      <c r="AY7" s="21"/>
      <c r="AZ7" s="18">
        <v>0</v>
      </c>
      <c r="BA7" s="20">
        <f t="shared" si="13"/>
        <v>0</v>
      </c>
      <c r="BB7" s="21"/>
      <c r="BC7" s="18">
        <v>0</v>
      </c>
      <c r="BD7" s="20">
        <f t="shared" si="14"/>
        <v>0</v>
      </c>
      <c r="BE7" s="21"/>
      <c r="BF7" s="18">
        <v>0</v>
      </c>
      <c r="BG7" s="20">
        <f t="shared" si="15"/>
        <v>0</v>
      </c>
      <c r="BH7" s="21"/>
      <c r="BI7" s="18">
        <v>0</v>
      </c>
      <c r="BJ7" s="20">
        <f t="shared" si="16"/>
        <v>0</v>
      </c>
      <c r="BK7" s="21"/>
      <c r="BL7" s="18">
        <v>1</v>
      </c>
      <c r="BM7" s="20">
        <f t="shared" si="17"/>
        <v>1.5313935681470138E-3</v>
      </c>
      <c r="BN7" s="21"/>
      <c r="BO7" s="18">
        <v>2</v>
      </c>
      <c r="BP7" s="20">
        <f t="shared" si="18"/>
        <v>3.0627871362940277E-3</v>
      </c>
      <c r="BQ7" s="21"/>
      <c r="BR7" s="18">
        <v>1</v>
      </c>
      <c r="BS7" s="20">
        <f t="shared" si="19"/>
        <v>1.5313935681470138E-3</v>
      </c>
      <c r="BT7" s="21"/>
      <c r="BU7" s="18">
        <v>0</v>
      </c>
      <c r="BV7" s="20">
        <f t="shared" si="20"/>
        <v>0</v>
      </c>
      <c r="BW7" s="21"/>
      <c r="BX7" s="18">
        <v>0</v>
      </c>
      <c r="BY7" s="20">
        <f t="shared" si="21"/>
        <v>0</v>
      </c>
      <c r="BZ7" s="21"/>
      <c r="CA7" s="18">
        <v>0</v>
      </c>
      <c r="CB7" s="20">
        <f t="shared" si="22"/>
        <v>0</v>
      </c>
      <c r="CC7" s="21"/>
      <c r="CD7" s="18">
        <v>0</v>
      </c>
      <c r="CE7" s="20">
        <f t="shared" si="23"/>
        <v>0</v>
      </c>
      <c r="CF7" s="21"/>
      <c r="CG7" s="18">
        <v>0</v>
      </c>
      <c r="CH7" s="20">
        <f t="shared" si="24"/>
        <v>0</v>
      </c>
      <c r="CI7" s="21"/>
      <c r="CJ7" s="18">
        <v>1</v>
      </c>
      <c r="CK7" s="20">
        <f t="shared" si="25"/>
        <v>1.5313935681470138E-3</v>
      </c>
      <c r="CL7" s="21"/>
      <c r="CM7" s="18">
        <v>1</v>
      </c>
      <c r="CN7" s="20">
        <f t="shared" si="26"/>
        <v>1.5313935681470138E-3</v>
      </c>
      <c r="CO7" s="21"/>
      <c r="CP7" s="18">
        <v>0</v>
      </c>
      <c r="CQ7" s="20">
        <f t="shared" si="27"/>
        <v>0</v>
      </c>
      <c r="CR7" s="21"/>
      <c r="CS7" s="18">
        <v>1</v>
      </c>
      <c r="CT7" s="20">
        <f t="shared" si="28"/>
        <v>1.5313935681470138E-3</v>
      </c>
      <c r="CU7" s="21"/>
      <c r="CV7" s="18">
        <v>2</v>
      </c>
      <c r="CW7" s="20">
        <f t="shared" si="29"/>
        <v>3.0627871362940277E-3</v>
      </c>
      <c r="CX7" s="21"/>
      <c r="CY7" s="18">
        <v>0</v>
      </c>
      <c r="CZ7" s="20">
        <f t="shared" si="30"/>
        <v>0</v>
      </c>
      <c r="DA7" s="21"/>
      <c r="DB7" s="18">
        <v>0</v>
      </c>
      <c r="DC7" s="20">
        <f t="shared" si="31"/>
        <v>0</v>
      </c>
      <c r="DD7" s="21"/>
      <c r="DE7" s="18">
        <v>1</v>
      </c>
      <c r="DF7" s="20">
        <f t="shared" si="32"/>
        <v>1.5313935681470138E-3</v>
      </c>
      <c r="DG7" s="21"/>
      <c r="DH7" s="18">
        <v>1</v>
      </c>
      <c r="DI7" s="20">
        <f t="shared" si="33"/>
        <v>1.5313935681470138E-3</v>
      </c>
      <c r="DJ7" s="21"/>
      <c r="DK7" s="18">
        <v>0</v>
      </c>
      <c r="DL7" s="20">
        <f t="shared" si="34"/>
        <v>0</v>
      </c>
      <c r="DM7" s="21"/>
      <c r="DN7" s="18">
        <v>1</v>
      </c>
      <c r="DO7" s="20">
        <f t="shared" si="35"/>
        <v>1.5313935681470138E-3</v>
      </c>
      <c r="DP7" s="21"/>
      <c r="DQ7" s="18">
        <v>6</v>
      </c>
      <c r="DR7" s="20">
        <f t="shared" si="36"/>
        <v>9.1883614088820835E-3</v>
      </c>
      <c r="DS7" s="21"/>
      <c r="DT7" s="18">
        <v>0</v>
      </c>
      <c r="DU7" s="20">
        <f t="shared" si="37"/>
        <v>0</v>
      </c>
      <c r="DV7" s="21"/>
      <c r="DW7" s="18">
        <v>2</v>
      </c>
      <c r="DX7" s="20">
        <f t="shared" si="38"/>
        <v>3.0627871362940277E-3</v>
      </c>
      <c r="DY7" s="21"/>
    </row>
    <row r="8" spans="1:129" x14ac:dyDescent="0.2">
      <c r="A8" s="17" t="s">
        <v>72</v>
      </c>
      <c r="B8" s="18">
        <v>1335</v>
      </c>
      <c r="C8" s="19">
        <v>567</v>
      </c>
      <c r="D8" s="20">
        <f t="shared" si="39"/>
        <v>0.42471910112359551</v>
      </c>
      <c r="E8" s="19">
        <v>561</v>
      </c>
      <c r="F8" s="21">
        <f t="shared" si="40"/>
        <v>0.98941798941798942</v>
      </c>
      <c r="G8" s="18">
        <v>206</v>
      </c>
      <c r="H8" s="20">
        <f t="shared" si="41"/>
        <v>0.36720142602495542</v>
      </c>
      <c r="I8" s="21"/>
      <c r="J8" s="18">
        <v>137</v>
      </c>
      <c r="K8" s="20">
        <f t="shared" si="42"/>
        <v>0.24420677361853832</v>
      </c>
      <c r="L8" s="21"/>
      <c r="M8" s="18">
        <v>77</v>
      </c>
      <c r="N8" s="20">
        <f t="shared" si="0"/>
        <v>0.13725490196078433</v>
      </c>
      <c r="O8" s="21"/>
      <c r="P8" s="18">
        <v>49</v>
      </c>
      <c r="Q8" s="20">
        <f t="shared" si="1"/>
        <v>8.7344028520499106E-2</v>
      </c>
      <c r="R8" s="20"/>
      <c r="S8" s="18">
        <v>29</v>
      </c>
      <c r="T8" s="20">
        <f t="shared" si="2"/>
        <v>5.1693404634581108E-2</v>
      </c>
      <c r="U8" s="21"/>
      <c r="V8" s="18">
        <v>22</v>
      </c>
      <c r="W8" s="20">
        <f t="shared" si="3"/>
        <v>3.9215686274509803E-2</v>
      </c>
      <c r="X8" s="21"/>
      <c r="Y8" s="18">
        <f>AB8+AE8+AH8+AK8+AN8+AQ8+AT8+AW8+AZ8+BC8+BF8+BI8+BL8+BO8+BR8+BU8+BX8+CA8+CD8+CG8+CJ8+CM8+CP8+CS8+CV8+CY8+DB8+DE8+DH8+DK8+DN8+DQ8+DT8+DW8</f>
        <v>41</v>
      </c>
      <c r="Z8" s="20">
        <f t="shared" si="4"/>
        <v>7.3083778966131913E-2</v>
      </c>
      <c r="AA8" s="21"/>
      <c r="AB8" s="18">
        <v>2</v>
      </c>
      <c r="AC8" s="20">
        <f t="shared" si="5"/>
        <v>3.5650623885918001E-3</v>
      </c>
      <c r="AD8" s="21"/>
      <c r="AE8" s="18">
        <v>7</v>
      </c>
      <c r="AF8" s="20">
        <f t="shared" si="6"/>
        <v>1.2477718360071301E-2</v>
      </c>
      <c r="AG8" s="21"/>
      <c r="AH8" s="18">
        <v>1</v>
      </c>
      <c r="AI8" s="20">
        <f t="shared" si="7"/>
        <v>1.7825311942959001E-3</v>
      </c>
      <c r="AJ8" s="21"/>
      <c r="AK8" s="18">
        <v>2</v>
      </c>
      <c r="AL8" s="20">
        <f t="shared" si="8"/>
        <v>3.5650623885918001E-3</v>
      </c>
      <c r="AM8" s="21"/>
      <c r="AN8" s="18">
        <v>7</v>
      </c>
      <c r="AO8" s="20">
        <f t="shared" si="9"/>
        <v>1.2477718360071301E-2</v>
      </c>
      <c r="AP8" s="21"/>
      <c r="AQ8" s="18">
        <v>0</v>
      </c>
      <c r="AR8" s="20">
        <f t="shared" si="10"/>
        <v>0</v>
      </c>
      <c r="AS8" s="21"/>
      <c r="AT8" s="18">
        <v>1</v>
      </c>
      <c r="AU8" s="20">
        <f t="shared" si="11"/>
        <v>1.7825311942959001E-3</v>
      </c>
      <c r="AV8" s="21"/>
      <c r="AW8" s="18">
        <v>2</v>
      </c>
      <c r="AX8" s="20">
        <f t="shared" si="12"/>
        <v>3.5650623885918001E-3</v>
      </c>
      <c r="AY8" s="21"/>
      <c r="AZ8" s="18">
        <v>0</v>
      </c>
      <c r="BA8" s="20">
        <f t="shared" si="13"/>
        <v>0</v>
      </c>
      <c r="BB8" s="21"/>
      <c r="BC8" s="18">
        <v>0</v>
      </c>
      <c r="BD8" s="20">
        <f t="shared" si="14"/>
        <v>0</v>
      </c>
      <c r="BE8" s="21"/>
      <c r="BF8" s="18">
        <v>1</v>
      </c>
      <c r="BG8" s="20">
        <f t="shared" si="15"/>
        <v>1.7825311942959001E-3</v>
      </c>
      <c r="BH8" s="21"/>
      <c r="BI8" s="18">
        <v>0</v>
      </c>
      <c r="BJ8" s="20">
        <f t="shared" si="16"/>
        <v>0</v>
      </c>
      <c r="BK8" s="21"/>
      <c r="BL8" s="18">
        <v>0</v>
      </c>
      <c r="BM8" s="20">
        <f t="shared" si="17"/>
        <v>0</v>
      </c>
      <c r="BN8" s="21"/>
      <c r="BO8" s="18">
        <v>2</v>
      </c>
      <c r="BP8" s="20">
        <f t="shared" si="18"/>
        <v>3.5650623885918001E-3</v>
      </c>
      <c r="BQ8" s="21"/>
      <c r="BR8" s="18">
        <v>2</v>
      </c>
      <c r="BS8" s="20">
        <f t="shared" si="19"/>
        <v>3.5650623885918001E-3</v>
      </c>
      <c r="BT8" s="21"/>
      <c r="BU8" s="18">
        <v>0</v>
      </c>
      <c r="BV8" s="20">
        <f t="shared" si="20"/>
        <v>0</v>
      </c>
      <c r="BW8" s="21"/>
      <c r="BX8" s="18">
        <v>0</v>
      </c>
      <c r="BY8" s="20">
        <f t="shared" si="21"/>
        <v>0</v>
      </c>
      <c r="BZ8" s="21"/>
      <c r="CA8" s="18">
        <v>0</v>
      </c>
      <c r="CB8" s="20">
        <f t="shared" si="22"/>
        <v>0</v>
      </c>
      <c r="CC8" s="21"/>
      <c r="CD8" s="18">
        <v>3</v>
      </c>
      <c r="CE8" s="20">
        <f t="shared" si="23"/>
        <v>5.3475935828877002E-3</v>
      </c>
      <c r="CF8" s="21"/>
      <c r="CG8" s="18">
        <v>0</v>
      </c>
      <c r="CH8" s="20">
        <f t="shared" si="24"/>
        <v>0</v>
      </c>
      <c r="CI8" s="21"/>
      <c r="CJ8" s="18">
        <v>1</v>
      </c>
      <c r="CK8" s="20">
        <f t="shared" si="25"/>
        <v>1.7825311942959001E-3</v>
      </c>
      <c r="CL8" s="21"/>
      <c r="CM8" s="18">
        <v>0</v>
      </c>
      <c r="CN8" s="20">
        <f t="shared" si="26"/>
        <v>0</v>
      </c>
      <c r="CO8" s="21"/>
      <c r="CP8" s="18">
        <v>0</v>
      </c>
      <c r="CQ8" s="20">
        <f t="shared" si="27"/>
        <v>0</v>
      </c>
      <c r="CR8" s="21"/>
      <c r="CS8" s="18">
        <v>1</v>
      </c>
      <c r="CT8" s="20">
        <f t="shared" si="28"/>
        <v>1.7825311942959001E-3</v>
      </c>
      <c r="CU8" s="21"/>
      <c r="CV8" s="18">
        <v>1</v>
      </c>
      <c r="CW8" s="20">
        <f t="shared" si="29"/>
        <v>1.7825311942959001E-3</v>
      </c>
      <c r="CX8" s="21"/>
      <c r="CY8" s="18">
        <v>0</v>
      </c>
      <c r="CZ8" s="20">
        <f t="shared" si="30"/>
        <v>0</v>
      </c>
      <c r="DA8" s="21"/>
      <c r="DB8" s="18">
        <v>1</v>
      </c>
      <c r="DC8" s="20">
        <f t="shared" si="31"/>
        <v>1.7825311942959001E-3</v>
      </c>
      <c r="DD8" s="21"/>
      <c r="DE8" s="18">
        <v>0</v>
      </c>
      <c r="DF8" s="20">
        <f t="shared" si="32"/>
        <v>0</v>
      </c>
      <c r="DG8" s="21"/>
      <c r="DH8" s="18">
        <v>0</v>
      </c>
      <c r="DI8" s="20">
        <f t="shared" si="33"/>
        <v>0</v>
      </c>
      <c r="DJ8" s="21"/>
      <c r="DK8" s="18">
        <v>2</v>
      </c>
      <c r="DL8" s="20">
        <f t="shared" si="34"/>
        <v>3.5650623885918001E-3</v>
      </c>
      <c r="DM8" s="21"/>
      <c r="DN8" s="18">
        <v>1</v>
      </c>
      <c r="DO8" s="20">
        <f t="shared" si="35"/>
        <v>1.7825311942959001E-3</v>
      </c>
      <c r="DP8" s="21"/>
      <c r="DQ8" s="18">
        <v>2</v>
      </c>
      <c r="DR8" s="20">
        <f t="shared" si="36"/>
        <v>3.5650623885918001E-3</v>
      </c>
      <c r="DS8" s="21"/>
      <c r="DT8" s="18">
        <v>0</v>
      </c>
      <c r="DU8" s="20">
        <f t="shared" si="37"/>
        <v>0</v>
      </c>
      <c r="DV8" s="21"/>
      <c r="DW8" s="18">
        <v>2</v>
      </c>
      <c r="DX8" s="20">
        <f t="shared" si="38"/>
        <v>3.5650623885918001E-3</v>
      </c>
      <c r="DY8" s="21"/>
    </row>
    <row r="9" spans="1:129" x14ac:dyDescent="0.2">
      <c r="A9" s="22" t="s">
        <v>31</v>
      </c>
      <c r="B9" s="23">
        <f>B8+B7+B6</f>
        <v>4862</v>
      </c>
      <c r="C9" s="24">
        <f>C8+C7+C6</f>
        <v>1962</v>
      </c>
      <c r="D9" s="25">
        <f t="shared" si="39"/>
        <v>0.40353763883175647</v>
      </c>
      <c r="E9" s="24">
        <f>E8+E7+E6</f>
        <v>1944</v>
      </c>
      <c r="F9" s="26">
        <f t="shared" si="40"/>
        <v>0.99082568807339455</v>
      </c>
      <c r="G9" s="23">
        <f>G8+G7+G6</f>
        <v>714</v>
      </c>
      <c r="H9" s="25">
        <f t="shared" si="41"/>
        <v>0.36728395061728397</v>
      </c>
      <c r="I9" s="26">
        <f>H9-'2014'!H13</f>
        <v>-8.325848716191192E-2</v>
      </c>
      <c r="J9" s="24">
        <f>J8+J7+J6</f>
        <v>381</v>
      </c>
      <c r="K9" s="25">
        <f t="shared" ref="K9:K24" si="43">J9/$E9</f>
        <v>0.19598765432098766</v>
      </c>
      <c r="L9" s="26">
        <f>K9-'2014'!K13</f>
        <v>-0.1147972850536135</v>
      </c>
      <c r="M9" s="23">
        <f>M8+M7+M6</f>
        <v>290</v>
      </c>
      <c r="N9" s="25">
        <f t="shared" ref="N9:N24" si="44">M9/$E9</f>
        <v>0.14917695473251028</v>
      </c>
      <c r="O9" s="26">
        <f>N9-'2014'!N13</f>
        <v>8.9827880067545371E-2</v>
      </c>
      <c r="P9" s="23">
        <f>P8+P7+P6</f>
        <v>189</v>
      </c>
      <c r="Q9" s="25">
        <f t="shared" si="1"/>
        <v>9.7222222222222224E-2</v>
      </c>
      <c r="R9" s="26">
        <f>Q9-'2014'!Q13</f>
        <v>6.0208820818265618E-2</v>
      </c>
      <c r="S9" s="23">
        <f>S8+S7+S6</f>
        <v>96</v>
      </c>
      <c r="T9" s="25">
        <f t="shared" si="2"/>
        <v>4.9382716049382713E-2</v>
      </c>
      <c r="U9" s="26">
        <f>T9-'2014'!T13</f>
        <v>1.6198287204456104E-2</v>
      </c>
      <c r="V9" s="23">
        <f>V8+V7+V6</f>
        <v>124</v>
      </c>
      <c r="W9" s="25">
        <f t="shared" si="3"/>
        <v>6.3786008230452676E-2</v>
      </c>
      <c r="X9" s="26">
        <f>W9-'2014'!W13</f>
        <v>4.4369335654877717E-3</v>
      </c>
      <c r="Y9" s="23">
        <f>Y8+Y7+Y6</f>
        <v>150</v>
      </c>
      <c r="Z9" s="25">
        <f t="shared" si="4"/>
        <v>7.716049382716049E-2</v>
      </c>
      <c r="AA9" s="26">
        <f>Z9-'2014'!Z13</f>
        <v>2.7383850559770571E-2</v>
      </c>
      <c r="AB9" s="23">
        <f t="shared" ref="AB9:DW9" si="45">AB8+AB7+AB6</f>
        <v>8</v>
      </c>
      <c r="AC9" s="25">
        <f t="shared" si="5"/>
        <v>4.11522633744856E-3</v>
      </c>
      <c r="AD9" s="26"/>
      <c r="AE9" s="23">
        <f t="shared" si="45"/>
        <v>20</v>
      </c>
      <c r="AF9" s="25">
        <f t="shared" si="6"/>
        <v>1.0288065843621399E-2</v>
      </c>
      <c r="AG9" s="26"/>
      <c r="AH9" s="23">
        <f t="shared" si="45"/>
        <v>2</v>
      </c>
      <c r="AI9" s="25">
        <f t="shared" si="7"/>
        <v>1.02880658436214E-3</v>
      </c>
      <c r="AJ9" s="26"/>
      <c r="AK9" s="23">
        <f t="shared" si="45"/>
        <v>23</v>
      </c>
      <c r="AL9" s="25">
        <f t="shared" si="8"/>
        <v>1.1831275720164609E-2</v>
      </c>
      <c r="AM9" s="26"/>
      <c r="AN9" s="23">
        <f t="shared" si="45"/>
        <v>19</v>
      </c>
      <c r="AO9" s="25">
        <f t="shared" si="9"/>
        <v>9.7736625514403298E-3</v>
      </c>
      <c r="AP9" s="26"/>
      <c r="AQ9" s="23">
        <f t="shared" si="45"/>
        <v>9</v>
      </c>
      <c r="AR9" s="25">
        <f t="shared" si="10"/>
        <v>4.6296296296296294E-3</v>
      </c>
      <c r="AS9" s="26"/>
      <c r="AT9" s="23">
        <f t="shared" si="45"/>
        <v>3</v>
      </c>
      <c r="AU9" s="25">
        <f t="shared" si="11"/>
        <v>1.5432098765432098E-3</v>
      </c>
      <c r="AV9" s="26"/>
      <c r="AW9" s="23">
        <f t="shared" si="45"/>
        <v>9</v>
      </c>
      <c r="AX9" s="25">
        <f t="shared" si="12"/>
        <v>4.6296296296296294E-3</v>
      </c>
      <c r="AY9" s="26"/>
      <c r="AZ9" s="23">
        <f t="shared" si="45"/>
        <v>0</v>
      </c>
      <c r="BA9" s="25">
        <f t="shared" si="13"/>
        <v>0</v>
      </c>
      <c r="BB9" s="26"/>
      <c r="BC9" s="23">
        <f t="shared" si="45"/>
        <v>0</v>
      </c>
      <c r="BD9" s="25">
        <f t="shared" si="14"/>
        <v>0</v>
      </c>
      <c r="BE9" s="26"/>
      <c r="BF9" s="23">
        <f t="shared" si="45"/>
        <v>1</v>
      </c>
      <c r="BG9" s="25">
        <f t="shared" si="15"/>
        <v>5.1440329218107E-4</v>
      </c>
      <c r="BH9" s="26"/>
      <c r="BI9" s="23">
        <f t="shared" si="45"/>
        <v>0</v>
      </c>
      <c r="BJ9" s="25">
        <f t="shared" si="16"/>
        <v>0</v>
      </c>
      <c r="BK9" s="26"/>
      <c r="BL9" s="23">
        <f t="shared" si="45"/>
        <v>2</v>
      </c>
      <c r="BM9" s="25">
        <f t="shared" si="17"/>
        <v>1.02880658436214E-3</v>
      </c>
      <c r="BN9" s="26"/>
      <c r="BO9" s="23">
        <f t="shared" si="45"/>
        <v>6</v>
      </c>
      <c r="BP9" s="25">
        <f t="shared" si="18"/>
        <v>3.0864197530864196E-3</v>
      </c>
      <c r="BQ9" s="26"/>
      <c r="BR9" s="23">
        <f t="shared" si="45"/>
        <v>4</v>
      </c>
      <c r="BS9" s="25">
        <f t="shared" si="19"/>
        <v>2.05761316872428E-3</v>
      </c>
      <c r="BT9" s="26"/>
      <c r="BU9" s="23">
        <f t="shared" si="45"/>
        <v>1</v>
      </c>
      <c r="BV9" s="25">
        <f t="shared" si="20"/>
        <v>5.1440329218107E-4</v>
      </c>
      <c r="BW9" s="26"/>
      <c r="BX9" s="23">
        <f t="shared" si="45"/>
        <v>0</v>
      </c>
      <c r="BY9" s="25">
        <f t="shared" si="21"/>
        <v>0</v>
      </c>
      <c r="BZ9" s="26"/>
      <c r="CA9" s="23">
        <f t="shared" si="45"/>
        <v>0</v>
      </c>
      <c r="CB9" s="25">
        <f t="shared" si="22"/>
        <v>0</v>
      </c>
      <c r="CC9" s="26"/>
      <c r="CD9" s="23">
        <f t="shared" si="45"/>
        <v>4</v>
      </c>
      <c r="CE9" s="25">
        <f t="shared" si="23"/>
        <v>2.05761316872428E-3</v>
      </c>
      <c r="CF9" s="26"/>
      <c r="CG9" s="23">
        <f t="shared" si="45"/>
        <v>0</v>
      </c>
      <c r="CH9" s="25">
        <f t="shared" si="24"/>
        <v>0</v>
      </c>
      <c r="CI9" s="26"/>
      <c r="CJ9" s="23">
        <f t="shared" si="45"/>
        <v>2</v>
      </c>
      <c r="CK9" s="25">
        <f t="shared" si="25"/>
        <v>1.02880658436214E-3</v>
      </c>
      <c r="CL9" s="26"/>
      <c r="CM9" s="23">
        <f t="shared" si="45"/>
        <v>1</v>
      </c>
      <c r="CN9" s="25">
        <f t="shared" si="26"/>
        <v>5.1440329218107E-4</v>
      </c>
      <c r="CO9" s="26"/>
      <c r="CP9" s="23">
        <f t="shared" si="45"/>
        <v>0</v>
      </c>
      <c r="CQ9" s="25">
        <f t="shared" si="27"/>
        <v>0</v>
      </c>
      <c r="CR9" s="26"/>
      <c r="CS9" s="23">
        <f t="shared" si="45"/>
        <v>5</v>
      </c>
      <c r="CT9" s="25">
        <f t="shared" si="28"/>
        <v>2.5720164609053498E-3</v>
      </c>
      <c r="CU9" s="26"/>
      <c r="CV9" s="23">
        <f t="shared" si="45"/>
        <v>4</v>
      </c>
      <c r="CW9" s="25">
        <f t="shared" si="29"/>
        <v>2.05761316872428E-3</v>
      </c>
      <c r="CX9" s="26"/>
      <c r="CY9" s="23">
        <f t="shared" si="45"/>
        <v>1</v>
      </c>
      <c r="CZ9" s="25">
        <f t="shared" si="30"/>
        <v>5.1440329218107E-4</v>
      </c>
      <c r="DA9" s="26"/>
      <c r="DB9" s="23">
        <f t="shared" si="45"/>
        <v>1</v>
      </c>
      <c r="DC9" s="25">
        <f t="shared" si="31"/>
        <v>5.1440329218107E-4</v>
      </c>
      <c r="DD9" s="26"/>
      <c r="DE9" s="23">
        <f t="shared" si="45"/>
        <v>2</v>
      </c>
      <c r="DF9" s="25">
        <f t="shared" si="32"/>
        <v>1.02880658436214E-3</v>
      </c>
      <c r="DG9" s="26"/>
      <c r="DH9" s="23">
        <f t="shared" si="45"/>
        <v>1</v>
      </c>
      <c r="DI9" s="25">
        <f t="shared" si="33"/>
        <v>5.1440329218107E-4</v>
      </c>
      <c r="DJ9" s="26"/>
      <c r="DK9" s="23">
        <f t="shared" si="45"/>
        <v>2</v>
      </c>
      <c r="DL9" s="25">
        <f t="shared" si="34"/>
        <v>1.02880658436214E-3</v>
      </c>
      <c r="DM9" s="26"/>
      <c r="DN9" s="23">
        <f t="shared" si="45"/>
        <v>3</v>
      </c>
      <c r="DO9" s="25">
        <f t="shared" si="35"/>
        <v>1.5432098765432098E-3</v>
      </c>
      <c r="DP9" s="26"/>
      <c r="DQ9" s="23">
        <f t="shared" si="45"/>
        <v>9</v>
      </c>
      <c r="DR9" s="25">
        <f t="shared" si="36"/>
        <v>4.6296296296296294E-3</v>
      </c>
      <c r="DS9" s="26"/>
      <c r="DT9" s="23">
        <f t="shared" si="45"/>
        <v>3</v>
      </c>
      <c r="DU9" s="25">
        <f t="shared" si="37"/>
        <v>1.5432098765432098E-3</v>
      </c>
      <c r="DV9" s="26"/>
      <c r="DW9" s="23">
        <f t="shared" si="45"/>
        <v>5</v>
      </c>
      <c r="DX9" s="25">
        <f t="shared" si="38"/>
        <v>2.5720164609053498E-3</v>
      </c>
      <c r="DY9" s="26"/>
    </row>
    <row r="10" spans="1:129" x14ac:dyDescent="0.2">
      <c r="A10" s="17" t="s">
        <v>15</v>
      </c>
      <c r="B10" s="18">
        <v>868</v>
      </c>
      <c r="C10" s="19">
        <v>461</v>
      </c>
      <c r="D10" s="20">
        <f t="shared" si="39"/>
        <v>0.53110599078341014</v>
      </c>
      <c r="E10" s="19">
        <v>454</v>
      </c>
      <c r="F10" s="21">
        <f t="shared" si="40"/>
        <v>0.98481561822125818</v>
      </c>
      <c r="G10" s="18">
        <v>167</v>
      </c>
      <c r="H10" s="20">
        <f t="shared" si="41"/>
        <v>0.36784140969162998</v>
      </c>
      <c r="I10" s="21">
        <f>H10-'2014'!H16</f>
        <v>-0.13815379414530043</v>
      </c>
      <c r="J10" s="18">
        <v>105</v>
      </c>
      <c r="K10" s="20">
        <f t="shared" si="43"/>
        <v>0.23127753303964757</v>
      </c>
      <c r="L10" s="21">
        <f>K10-'2014'!K16</f>
        <v>-5.409416959824212E-2</v>
      </c>
      <c r="M10" s="18">
        <v>85</v>
      </c>
      <c r="N10" s="20">
        <f t="shared" si="44"/>
        <v>0.18722466960352424</v>
      </c>
      <c r="O10" s="21">
        <f>N10-'2014'!N16</f>
        <v>0.13446687583853623</v>
      </c>
      <c r="P10" s="18">
        <v>28</v>
      </c>
      <c r="Q10" s="20">
        <f t="shared" si="1"/>
        <v>6.1674008810572688E-2</v>
      </c>
      <c r="R10" s="21">
        <f>Q10-'2014'!Q16</f>
        <v>-3.074192628276233E-3</v>
      </c>
      <c r="S10" s="18">
        <v>11</v>
      </c>
      <c r="T10" s="20">
        <f t="shared" si="2"/>
        <v>2.4229074889867842E-2</v>
      </c>
      <c r="U10" s="21">
        <f>T10-'2014'!T16</f>
        <v>-1.174214813171489E-2</v>
      </c>
      <c r="V10" s="18">
        <v>26</v>
      </c>
      <c r="W10" s="20">
        <f t="shared" si="3"/>
        <v>5.7268722466960353E-2</v>
      </c>
      <c r="X10" s="21">
        <f>W10-'2014'!W16</f>
        <v>4.2880233258327259E-2</v>
      </c>
      <c r="Y10" s="18">
        <f t="shared" ref="Y10:Y22" si="46">AB10+AE10+AH10+AK10+AN10+AQ10+AT10+AW10+AZ10+BC10+BF10+BI10+BL10+BO10+BR10+BU10+BX10+CA10+CD10+CG10+CJ10+CM10+CP10+CS10+CV10+CY10+DB10+DE10+DH10+DK10+DN10+DQ10+DT10+DW10</f>
        <v>32</v>
      </c>
      <c r="Z10" s="20">
        <f t="shared" si="4"/>
        <v>7.0484581497797363E-2</v>
      </c>
      <c r="AA10" s="21">
        <f>Z10-'2014'!Z16</f>
        <v>2.9717195406670262E-2</v>
      </c>
      <c r="AB10" s="18">
        <v>2</v>
      </c>
      <c r="AC10" s="20">
        <f t="shared" si="5"/>
        <v>4.4052863436123352E-3</v>
      </c>
      <c r="AD10" s="21"/>
      <c r="AE10" s="18">
        <v>8</v>
      </c>
      <c r="AF10" s="20">
        <f t="shared" si="6"/>
        <v>1.7621145374449341E-2</v>
      </c>
      <c r="AG10" s="21"/>
      <c r="AH10" s="18">
        <v>2</v>
      </c>
      <c r="AI10" s="20">
        <f t="shared" si="7"/>
        <v>4.4052863436123352E-3</v>
      </c>
      <c r="AJ10" s="21"/>
      <c r="AK10" s="18">
        <v>3</v>
      </c>
      <c r="AL10" s="20">
        <f t="shared" si="8"/>
        <v>6.6079295154185024E-3</v>
      </c>
      <c r="AM10" s="21"/>
      <c r="AN10" s="18">
        <v>7</v>
      </c>
      <c r="AO10" s="20">
        <f t="shared" si="9"/>
        <v>1.5418502202643172E-2</v>
      </c>
      <c r="AP10" s="21"/>
      <c r="AQ10" s="18">
        <v>3</v>
      </c>
      <c r="AR10" s="20">
        <f t="shared" si="10"/>
        <v>6.6079295154185024E-3</v>
      </c>
      <c r="AS10" s="21"/>
      <c r="AT10" s="18">
        <v>2</v>
      </c>
      <c r="AU10" s="20">
        <f t="shared" si="11"/>
        <v>4.4052863436123352E-3</v>
      </c>
      <c r="AV10" s="21"/>
      <c r="AW10" s="18">
        <v>0</v>
      </c>
      <c r="AX10" s="20">
        <f t="shared" si="12"/>
        <v>0</v>
      </c>
      <c r="AY10" s="21"/>
      <c r="AZ10" s="18">
        <v>0</v>
      </c>
      <c r="BA10" s="20">
        <f t="shared" si="13"/>
        <v>0</v>
      </c>
      <c r="BB10" s="21"/>
      <c r="BC10" s="18">
        <v>0</v>
      </c>
      <c r="BD10" s="20">
        <f t="shared" si="14"/>
        <v>0</v>
      </c>
      <c r="BE10" s="21"/>
      <c r="BF10" s="18">
        <v>0</v>
      </c>
      <c r="BG10" s="20">
        <f t="shared" si="15"/>
        <v>0</v>
      </c>
      <c r="BH10" s="21"/>
      <c r="BI10" s="18">
        <v>0</v>
      </c>
      <c r="BJ10" s="20">
        <f t="shared" si="16"/>
        <v>0</v>
      </c>
      <c r="BK10" s="21"/>
      <c r="BL10" s="18">
        <v>0</v>
      </c>
      <c r="BM10" s="20">
        <f t="shared" si="17"/>
        <v>0</v>
      </c>
      <c r="BN10" s="21"/>
      <c r="BO10" s="18">
        <v>0</v>
      </c>
      <c r="BP10" s="20">
        <f t="shared" si="18"/>
        <v>0</v>
      </c>
      <c r="BQ10" s="21"/>
      <c r="BR10" s="18">
        <v>0</v>
      </c>
      <c r="BS10" s="20">
        <f t="shared" si="19"/>
        <v>0</v>
      </c>
      <c r="BT10" s="21"/>
      <c r="BU10" s="18">
        <v>0</v>
      </c>
      <c r="BV10" s="20">
        <f t="shared" si="20"/>
        <v>0</v>
      </c>
      <c r="BW10" s="21"/>
      <c r="BX10" s="18">
        <v>0</v>
      </c>
      <c r="BY10" s="20">
        <f t="shared" si="21"/>
        <v>0</v>
      </c>
      <c r="BZ10" s="21"/>
      <c r="CA10" s="18">
        <v>0</v>
      </c>
      <c r="CB10" s="20">
        <f t="shared" si="22"/>
        <v>0</v>
      </c>
      <c r="CC10" s="21"/>
      <c r="CD10" s="18">
        <v>0</v>
      </c>
      <c r="CE10" s="20">
        <f t="shared" si="23"/>
        <v>0</v>
      </c>
      <c r="CF10" s="21"/>
      <c r="CG10" s="18">
        <v>0</v>
      </c>
      <c r="CH10" s="20">
        <f t="shared" si="24"/>
        <v>0</v>
      </c>
      <c r="CI10" s="21"/>
      <c r="CJ10" s="18">
        <v>3</v>
      </c>
      <c r="CK10" s="20">
        <f t="shared" si="25"/>
        <v>6.6079295154185024E-3</v>
      </c>
      <c r="CL10" s="21"/>
      <c r="CM10" s="18">
        <v>0</v>
      </c>
      <c r="CN10" s="20">
        <f t="shared" si="26"/>
        <v>0</v>
      </c>
      <c r="CO10" s="21"/>
      <c r="CP10" s="18">
        <v>0</v>
      </c>
      <c r="CQ10" s="20">
        <f t="shared" si="27"/>
        <v>0</v>
      </c>
      <c r="CR10" s="21"/>
      <c r="CS10" s="18">
        <v>0</v>
      </c>
      <c r="CT10" s="20">
        <f t="shared" si="28"/>
        <v>0</v>
      </c>
      <c r="CU10" s="21"/>
      <c r="CV10" s="18">
        <v>0</v>
      </c>
      <c r="CW10" s="20">
        <f t="shared" si="29"/>
        <v>0</v>
      </c>
      <c r="CX10" s="21"/>
      <c r="CY10" s="18">
        <v>0</v>
      </c>
      <c r="CZ10" s="20">
        <f t="shared" si="30"/>
        <v>0</v>
      </c>
      <c r="DA10" s="21"/>
      <c r="DB10" s="18">
        <v>1</v>
      </c>
      <c r="DC10" s="20">
        <f t="shared" si="31"/>
        <v>2.2026431718061676E-3</v>
      </c>
      <c r="DD10" s="21"/>
      <c r="DE10" s="18">
        <v>0</v>
      </c>
      <c r="DF10" s="20">
        <f t="shared" si="32"/>
        <v>0</v>
      </c>
      <c r="DG10" s="21"/>
      <c r="DH10" s="18">
        <v>0</v>
      </c>
      <c r="DI10" s="20">
        <f t="shared" si="33"/>
        <v>0</v>
      </c>
      <c r="DJ10" s="21"/>
      <c r="DK10" s="18">
        <v>0</v>
      </c>
      <c r="DL10" s="20">
        <f t="shared" si="34"/>
        <v>0</v>
      </c>
      <c r="DM10" s="21"/>
      <c r="DN10" s="18">
        <v>0</v>
      </c>
      <c r="DO10" s="20">
        <f t="shared" si="35"/>
        <v>0</v>
      </c>
      <c r="DP10" s="21"/>
      <c r="DQ10" s="18">
        <v>1</v>
      </c>
      <c r="DR10" s="20">
        <f t="shared" si="36"/>
        <v>2.2026431718061676E-3</v>
      </c>
      <c r="DS10" s="21"/>
      <c r="DT10" s="18">
        <v>0</v>
      </c>
      <c r="DU10" s="20">
        <f t="shared" si="37"/>
        <v>0</v>
      </c>
      <c r="DV10" s="21"/>
      <c r="DW10" s="18">
        <v>0</v>
      </c>
      <c r="DX10" s="20">
        <f t="shared" si="38"/>
        <v>0</v>
      </c>
      <c r="DY10" s="21"/>
    </row>
    <row r="11" spans="1:129" x14ac:dyDescent="0.2">
      <c r="A11" s="17" t="s">
        <v>16</v>
      </c>
      <c r="B11" s="18">
        <v>224</v>
      </c>
      <c r="C11" s="19">
        <v>100</v>
      </c>
      <c r="D11" s="20">
        <f t="shared" si="39"/>
        <v>0.44642857142857145</v>
      </c>
      <c r="E11" s="19">
        <v>99</v>
      </c>
      <c r="F11" s="21">
        <f t="shared" si="40"/>
        <v>0.99</v>
      </c>
      <c r="G11" s="18">
        <v>40</v>
      </c>
      <c r="H11" s="20">
        <f t="shared" si="41"/>
        <v>0.40404040404040403</v>
      </c>
      <c r="I11" s="21">
        <f>H11-'2014'!H17</f>
        <v>-6.8686868686868685E-2</v>
      </c>
      <c r="J11" s="18">
        <v>23</v>
      </c>
      <c r="K11" s="20">
        <f t="shared" si="43"/>
        <v>0.23232323232323232</v>
      </c>
      <c r="L11" s="21">
        <f>K11-'2014'!K17</f>
        <v>-0.10404040404040404</v>
      </c>
      <c r="M11" s="18">
        <v>10</v>
      </c>
      <c r="N11" s="20">
        <f t="shared" si="44"/>
        <v>0.10101010101010101</v>
      </c>
      <c r="O11" s="21">
        <f>N11-'2014'!N17</f>
        <v>1.0101010101010097E-2</v>
      </c>
      <c r="P11" s="18">
        <v>7</v>
      </c>
      <c r="Q11" s="20">
        <f t="shared" si="1"/>
        <v>7.0707070707070704E-2</v>
      </c>
      <c r="R11" s="21">
        <f>Q11-'2014'!Q17</f>
        <v>4.3434343434343436E-2</v>
      </c>
      <c r="S11" s="18">
        <v>0</v>
      </c>
      <c r="T11" s="20">
        <f t="shared" si="2"/>
        <v>0</v>
      </c>
      <c r="U11" s="21">
        <f>T11-'2014'!T17</f>
        <v>0</v>
      </c>
      <c r="V11" s="18">
        <v>5</v>
      </c>
      <c r="W11" s="20">
        <f t="shared" si="3"/>
        <v>5.0505050505050504E-2</v>
      </c>
      <c r="X11" s="21">
        <f>W11-'2014'!W17</f>
        <v>1.4141414141414142E-2</v>
      </c>
      <c r="Y11" s="18">
        <f t="shared" si="46"/>
        <v>14</v>
      </c>
      <c r="Z11" s="20">
        <f t="shared" si="4"/>
        <v>0.14141414141414141</v>
      </c>
      <c r="AA11" s="21">
        <f>Z11-'2014'!Z17</f>
        <v>0.10505050505050505</v>
      </c>
      <c r="AB11" s="18">
        <v>2</v>
      </c>
      <c r="AC11" s="20">
        <f t="shared" si="5"/>
        <v>2.0202020202020204E-2</v>
      </c>
      <c r="AD11" s="21"/>
      <c r="AE11" s="18">
        <v>4</v>
      </c>
      <c r="AF11" s="20">
        <f t="shared" si="6"/>
        <v>4.0404040404040407E-2</v>
      </c>
      <c r="AG11" s="21"/>
      <c r="AH11" s="18">
        <v>0</v>
      </c>
      <c r="AI11" s="20">
        <f t="shared" si="7"/>
        <v>0</v>
      </c>
      <c r="AJ11" s="21"/>
      <c r="AK11" s="18">
        <v>2</v>
      </c>
      <c r="AL11" s="20">
        <f t="shared" si="8"/>
        <v>2.0202020202020204E-2</v>
      </c>
      <c r="AM11" s="21"/>
      <c r="AN11" s="18">
        <v>1</v>
      </c>
      <c r="AO11" s="20">
        <f t="shared" si="9"/>
        <v>1.0101010101010102E-2</v>
      </c>
      <c r="AP11" s="21"/>
      <c r="AQ11" s="18">
        <v>0</v>
      </c>
      <c r="AR11" s="20">
        <f t="shared" si="10"/>
        <v>0</v>
      </c>
      <c r="AS11" s="21"/>
      <c r="AT11" s="18">
        <v>3</v>
      </c>
      <c r="AU11" s="20">
        <f t="shared" si="11"/>
        <v>3.0303030303030304E-2</v>
      </c>
      <c r="AV11" s="21"/>
      <c r="AW11" s="18">
        <v>1</v>
      </c>
      <c r="AX11" s="20">
        <f t="shared" si="12"/>
        <v>1.0101010101010102E-2</v>
      </c>
      <c r="AY11" s="21"/>
      <c r="AZ11" s="18">
        <v>0</v>
      </c>
      <c r="BA11" s="20">
        <f t="shared" si="13"/>
        <v>0</v>
      </c>
      <c r="BB11" s="21"/>
      <c r="BC11" s="18">
        <v>0</v>
      </c>
      <c r="BD11" s="20">
        <f t="shared" si="14"/>
        <v>0</v>
      </c>
      <c r="BE11" s="21"/>
      <c r="BF11" s="18">
        <v>0</v>
      </c>
      <c r="BG11" s="20">
        <f t="shared" si="15"/>
        <v>0</v>
      </c>
      <c r="BH11" s="21"/>
      <c r="BI11" s="18">
        <v>0</v>
      </c>
      <c r="BJ11" s="20">
        <f t="shared" si="16"/>
        <v>0</v>
      </c>
      <c r="BK11" s="21"/>
      <c r="BL11" s="18">
        <v>0</v>
      </c>
      <c r="BM11" s="20">
        <f t="shared" si="17"/>
        <v>0</v>
      </c>
      <c r="BN11" s="21"/>
      <c r="BO11" s="18">
        <v>0</v>
      </c>
      <c r="BP11" s="20">
        <f t="shared" si="18"/>
        <v>0</v>
      </c>
      <c r="BQ11" s="21"/>
      <c r="BR11" s="18">
        <v>0</v>
      </c>
      <c r="BS11" s="20">
        <f t="shared" si="19"/>
        <v>0</v>
      </c>
      <c r="BT11" s="21"/>
      <c r="BU11" s="18">
        <v>0</v>
      </c>
      <c r="BV11" s="20">
        <f t="shared" si="20"/>
        <v>0</v>
      </c>
      <c r="BW11" s="21"/>
      <c r="BX11" s="18">
        <v>0</v>
      </c>
      <c r="BY11" s="20">
        <f t="shared" si="21"/>
        <v>0</v>
      </c>
      <c r="BZ11" s="21"/>
      <c r="CA11" s="18">
        <v>0</v>
      </c>
      <c r="CB11" s="20">
        <f t="shared" si="22"/>
        <v>0</v>
      </c>
      <c r="CC11" s="21"/>
      <c r="CD11" s="18">
        <v>0</v>
      </c>
      <c r="CE11" s="20">
        <f t="shared" si="23"/>
        <v>0</v>
      </c>
      <c r="CF11" s="21"/>
      <c r="CG11" s="18">
        <v>0</v>
      </c>
      <c r="CH11" s="20">
        <f t="shared" si="24"/>
        <v>0</v>
      </c>
      <c r="CI11" s="21"/>
      <c r="CJ11" s="18">
        <v>0</v>
      </c>
      <c r="CK11" s="20">
        <f t="shared" si="25"/>
        <v>0</v>
      </c>
      <c r="CL11" s="21"/>
      <c r="CM11" s="18">
        <v>0</v>
      </c>
      <c r="CN11" s="20">
        <f t="shared" si="26"/>
        <v>0</v>
      </c>
      <c r="CO11" s="21"/>
      <c r="CP11" s="18">
        <v>0</v>
      </c>
      <c r="CQ11" s="20">
        <f t="shared" si="27"/>
        <v>0</v>
      </c>
      <c r="CR11" s="21"/>
      <c r="CS11" s="18">
        <v>0</v>
      </c>
      <c r="CT11" s="20">
        <f t="shared" si="28"/>
        <v>0</v>
      </c>
      <c r="CU11" s="21"/>
      <c r="CV11" s="18">
        <v>0</v>
      </c>
      <c r="CW11" s="20">
        <f t="shared" si="29"/>
        <v>0</v>
      </c>
      <c r="CX11" s="21"/>
      <c r="CY11" s="18">
        <v>0</v>
      </c>
      <c r="CZ11" s="20">
        <f t="shared" si="30"/>
        <v>0</v>
      </c>
      <c r="DA11" s="21"/>
      <c r="DB11" s="18">
        <v>0</v>
      </c>
      <c r="DC11" s="20">
        <f t="shared" si="31"/>
        <v>0</v>
      </c>
      <c r="DD11" s="21"/>
      <c r="DE11" s="18">
        <v>0</v>
      </c>
      <c r="DF11" s="20">
        <f t="shared" si="32"/>
        <v>0</v>
      </c>
      <c r="DG11" s="21"/>
      <c r="DH11" s="18">
        <v>0</v>
      </c>
      <c r="DI11" s="20">
        <f t="shared" si="33"/>
        <v>0</v>
      </c>
      <c r="DJ11" s="21"/>
      <c r="DK11" s="18">
        <v>0</v>
      </c>
      <c r="DL11" s="20">
        <f t="shared" si="34"/>
        <v>0</v>
      </c>
      <c r="DM11" s="21"/>
      <c r="DN11" s="18">
        <v>0</v>
      </c>
      <c r="DO11" s="20">
        <f t="shared" si="35"/>
        <v>0</v>
      </c>
      <c r="DP11" s="21"/>
      <c r="DQ11" s="18">
        <v>0</v>
      </c>
      <c r="DR11" s="20">
        <f t="shared" si="36"/>
        <v>0</v>
      </c>
      <c r="DS11" s="21"/>
      <c r="DT11" s="18">
        <v>1</v>
      </c>
      <c r="DU11" s="20">
        <f t="shared" si="37"/>
        <v>1.0101010101010102E-2</v>
      </c>
      <c r="DV11" s="21"/>
      <c r="DW11" s="18">
        <v>0</v>
      </c>
      <c r="DX11" s="20">
        <f t="shared" si="38"/>
        <v>0</v>
      </c>
      <c r="DY11" s="21"/>
    </row>
    <row r="12" spans="1:129" x14ac:dyDescent="0.2">
      <c r="A12" s="17" t="s">
        <v>17</v>
      </c>
      <c r="B12" s="18">
        <v>1402</v>
      </c>
      <c r="C12" s="19">
        <v>723</v>
      </c>
      <c r="D12" s="20">
        <f t="shared" si="39"/>
        <v>0.51569186875891582</v>
      </c>
      <c r="E12" s="19">
        <v>716</v>
      </c>
      <c r="F12" s="21">
        <f t="shared" si="40"/>
        <v>0.99031811894882438</v>
      </c>
      <c r="G12" s="18">
        <v>368</v>
      </c>
      <c r="H12" s="20">
        <f t="shared" si="41"/>
        <v>0.51396648044692739</v>
      </c>
      <c r="I12" s="21">
        <f>H12-'2014'!H20</f>
        <v>-9.3611327401516453E-2</v>
      </c>
      <c r="J12" s="18">
        <v>137</v>
      </c>
      <c r="K12" s="20">
        <f t="shared" si="43"/>
        <v>0.19134078212290503</v>
      </c>
      <c r="L12" s="21">
        <f>K12-'2014'!K20</f>
        <v>-8.3354752383184266E-2</v>
      </c>
      <c r="M12" s="18">
        <v>83</v>
      </c>
      <c r="N12" s="20">
        <f t="shared" si="44"/>
        <v>0.11592178770949721</v>
      </c>
      <c r="O12" s="21">
        <f>N12-'2014'!N20</f>
        <v>9.4270908142514792E-2</v>
      </c>
      <c r="P12" s="18">
        <v>44</v>
      </c>
      <c r="Q12" s="20">
        <f t="shared" si="1"/>
        <v>6.1452513966480445E-2</v>
      </c>
      <c r="R12" s="21">
        <f>Q12-'2014'!Q20</f>
        <v>2.626983467013403E-2</v>
      </c>
      <c r="S12" s="18">
        <v>12</v>
      </c>
      <c r="T12" s="20">
        <f t="shared" si="2"/>
        <v>1.6759776536312849E-2</v>
      </c>
      <c r="U12" s="21">
        <f>T12-'2014'!T20</f>
        <v>1.8747968340124422E-3</v>
      </c>
      <c r="V12" s="18">
        <v>38</v>
      </c>
      <c r="W12" s="20">
        <f t="shared" si="3"/>
        <v>5.3072625698324022E-2</v>
      </c>
      <c r="X12" s="21">
        <f>W12-'2014'!W20</f>
        <v>3.8187645996023617E-2</v>
      </c>
      <c r="Y12" s="18">
        <f t="shared" si="46"/>
        <v>34</v>
      </c>
      <c r="Z12" s="20">
        <f t="shared" si="4"/>
        <v>4.7486033519553071E-2</v>
      </c>
      <c r="AA12" s="21">
        <f>Z12-'2014'!Z20</f>
        <v>1.636289414201586E-2</v>
      </c>
      <c r="AB12" s="18">
        <v>0</v>
      </c>
      <c r="AC12" s="20">
        <f t="shared" si="5"/>
        <v>0</v>
      </c>
      <c r="AD12" s="21"/>
      <c r="AE12" s="18">
        <v>3</v>
      </c>
      <c r="AF12" s="20">
        <f t="shared" si="6"/>
        <v>4.1899441340782122E-3</v>
      </c>
      <c r="AG12" s="21"/>
      <c r="AH12" s="18">
        <v>3</v>
      </c>
      <c r="AI12" s="20">
        <f t="shared" si="7"/>
        <v>4.1899441340782122E-3</v>
      </c>
      <c r="AJ12" s="21"/>
      <c r="AK12" s="18">
        <v>5</v>
      </c>
      <c r="AL12" s="20">
        <f t="shared" si="8"/>
        <v>6.9832402234636867E-3</v>
      </c>
      <c r="AM12" s="21"/>
      <c r="AN12" s="18">
        <v>7</v>
      </c>
      <c r="AO12" s="20">
        <f t="shared" si="9"/>
        <v>9.7765363128491621E-3</v>
      </c>
      <c r="AP12" s="21"/>
      <c r="AQ12" s="18">
        <v>0</v>
      </c>
      <c r="AR12" s="20">
        <f t="shared" si="10"/>
        <v>0</v>
      </c>
      <c r="AS12" s="21"/>
      <c r="AT12" s="18">
        <v>0</v>
      </c>
      <c r="AU12" s="20">
        <f t="shared" si="11"/>
        <v>0</v>
      </c>
      <c r="AV12" s="21"/>
      <c r="AW12" s="18">
        <v>3</v>
      </c>
      <c r="AX12" s="20">
        <f t="shared" si="12"/>
        <v>4.1899441340782122E-3</v>
      </c>
      <c r="AY12" s="21"/>
      <c r="AZ12" s="18">
        <v>0</v>
      </c>
      <c r="BA12" s="20">
        <f t="shared" si="13"/>
        <v>0</v>
      </c>
      <c r="BB12" s="21"/>
      <c r="BC12" s="18">
        <v>0</v>
      </c>
      <c r="BD12" s="20">
        <f t="shared" si="14"/>
        <v>0</v>
      </c>
      <c r="BE12" s="21"/>
      <c r="BF12" s="18">
        <v>0</v>
      </c>
      <c r="BG12" s="20">
        <f t="shared" si="15"/>
        <v>0</v>
      </c>
      <c r="BH12" s="21"/>
      <c r="BI12" s="18">
        <v>0</v>
      </c>
      <c r="BJ12" s="20">
        <f t="shared" si="16"/>
        <v>0</v>
      </c>
      <c r="BK12" s="21"/>
      <c r="BL12" s="18">
        <v>0</v>
      </c>
      <c r="BM12" s="20">
        <f t="shared" si="17"/>
        <v>0</v>
      </c>
      <c r="BN12" s="21"/>
      <c r="BO12" s="18">
        <v>0</v>
      </c>
      <c r="BP12" s="20">
        <f t="shared" si="18"/>
        <v>0</v>
      </c>
      <c r="BQ12" s="21"/>
      <c r="BR12" s="18">
        <v>1</v>
      </c>
      <c r="BS12" s="20">
        <f t="shared" si="19"/>
        <v>1.3966480446927375E-3</v>
      </c>
      <c r="BT12" s="21"/>
      <c r="BU12" s="18">
        <v>0</v>
      </c>
      <c r="BV12" s="20">
        <f t="shared" si="20"/>
        <v>0</v>
      </c>
      <c r="BW12" s="21"/>
      <c r="BX12" s="18">
        <v>0</v>
      </c>
      <c r="BY12" s="20">
        <f t="shared" si="21"/>
        <v>0</v>
      </c>
      <c r="BZ12" s="21"/>
      <c r="CA12" s="18">
        <v>0</v>
      </c>
      <c r="CB12" s="20">
        <f t="shared" si="22"/>
        <v>0</v>
      </c>
      <c r="CC12" s="21"/>
      <c r="CD12" s="18">
        <v>1</v>
      </c>
      <c r="CE12" s="20">
        <f t="shared" si="23"/>
        <v>1.3966480446927375E-3</v>
      </c>
      <c r="CF12" s="21"/>
      <c r="CG12" s="18">
        <v>0</v>
      </c>
      <c r="CH12" s="20">
        <f t="shared" si="24"/>
        <v>0</v>
      </c>
      <c r="CI12" s="21"/>
      <c r="CJ12" s="18">
        <v>2</v>
      </c>
      <c r="CK12" s="20">
        <f t="shared" si="25"/>
        <v>2.7932960893854749E-3</v>
      </c>
      <c r="CL12" s="21"/>
      <c r="CM12" s="18">
        <v>0</v>
      </c>
      <c r="CN12" s="20">
        <f t="shared" si="26"/>
        <v>0</v>
      </c>
      <c r="CO12" s="21"/>
      <c r="CP12" s="18">
        <v>0</v>
      </c>
      <c r="CQ12" s="20">
        <f t="shared" si="27"/>
        <v>0</v>
      </c>
      <c r="CR12" s="21"/>
      <c r="CS12" s="18">
        <v>0</v>
      </c>
      <c r="CT12" s="20">
        <f t="shared" si="28"/>
        <v>0</v>
      </c>
      <c r="CU12" s="21"/>
      <c r="CV12" s="18">
        <v>1</v>
      </c>
      <c r="CW12" s="20">
        <f t="shared" si="29"/>
        <v>1.3966480446927375E-3</v>
      </c>
      <c r="CX12" s="21"/>
      <c r="CY12" s="18">
        <v>1</v>
      </c>
      <c r="CZ12" s="20">
        <f t="shared" si="30"/>
        <v>1.3966480446927375E-3</v>
      </c>
      <c r="DA12" s="21"/>
      <c r="DB12" s="18">
        <v>0</v>
      </c>
      <c r="DC12" s="20">
        <f t="shared" si="31"/>
        <v>0</v>
      </c>
      <c r="DD12" s="21"/>
      <c r="DE12" s="18">
        <v>1</v>
      </c>
      <c r="DF12" s="20">
        <f t="shared" si="32"/>
        <v>1.3966480446927375E-3</v>
      </c>
      <c r="DG12" s="21"/>
      <c r="DH12" s="18">
        <v>0</v>
      </c>
      <c r="DI12" s="20">
        <f t="shared" si="33"/>
        <v>0</v>
      </c>
      <c r="DJ12" s="21"/>
      <c r="DK12" s="18">
        <v>0</v>
      </c>
      <c r="DL12" s="20">
        <f t="shared" si="34"/>
        <v>0</v>
      </c>
      <c r="DM12" s="21"/>
      <c r="DN12" s="18">
        <v>1</v>
      </c>
      <c r="DO12" s="20">
        <f t="shared" si="35"/>
        <v>1.3966480446927375E-3</v>
      </c>
      <c r="DP12" s="21"/>
      <c r="DQ12" s="18">
        <v>1</v>
      </c>
      <c r="DR12" s="20">
        <f t="shared" si="36"/>
        <v>1.3966480446927375E-3</v>
      </c>
      <c r="DS12" s="21"/>
      <c r="DT12" s="18">
        <v>0</v>
      </c>
      <c r="DU12" s="20">
        <f t="shared" si="37"/>
        <v>0</v>
      </c>
      <c r="DV12" s="21"/>
      <c r="DW12" s="18">
        <v>4</v>
      </c>
      <c r="DX12" s="20">
        <f t="shared" si="38"/>
        <v>5.5865921787709499E-3</v>
      </c>
      <c r="DY12" s="21"/>
    </row>
    <row r="13" spans="1:129" x14ac:dyDescent="0.2">
      <c r="A13" s="17" t="s">
        <v>22</v>
      </c>
      <c r="B13" s="18">
        <v>281</v>
      </c>
      <c r="C13" s="19">
        <v>141</v>
      </c>
      <c r="D13" s="20">
        <f t="shared" si="39"/>
        <v>0.50177935943060503</v>
      </c>
      <c r="E13" s="19">
        <v>140</v>
      </c>
      <c r="F13" s="21">
        <f t="shared" si="40"/>
        <v>0.99290780141843971</v>
      </c>
      <c r="G13" s="18">
        <v>68</v>
      </c>
      <c r="H13" s="20">
        <f t="shared" si="41"/>
        <v>0.48571428571428571</v>
      </c>
      <c r="I13" s="21">
        <f>H13-'2014'!H21</f>
        <v>1.7359855334538876E-2</v>
      </c>
      <c r="J13" s="18">
        <v>17</v>
      </c>
      <c r="K13" s="20">
        <f t="shared" si="43"/>
        <v>0.12142857142857143</v>
      </c>
      <c r="L13" s="21">
        <f>K13-'2014'!K21</f>
        <v>-0.233001808318264</v>
      </c>
      <c r="M13" s="18">
        <v>24</v>
      </c>
      <c r="N13" s="20">
        <f t="shared" si="44"/>
        <v>0.17142857142857143</v>
      </c>
      <c r="O13" s="21">
        <f>N13-'2014'!N21</f>
        <v>0.13345388788426762</v>
      </c>
      <c r="P13" s="18">
        <v>8</v>
      </c>
      <c r="Q13" s="20">
        <f t="shared" si="1"/>
        <v>5.7142857142857141E-2</v>
      </c>
      <c r="R13" s="21">
        <f>Q13-'2014'!Q21</f>
        <v>3.8155515370705245E-2</v>
      </c>
      <c r="S13" s="18">
        <v>4</v>
      </c>
      <c r="T13" s="20">
        <f t="shared" si="2"/>
        <v>2.8571428571428571E-2</v>
      </c>
      <c r="U13" s="21">
        <f>T13-'2014'!T21</f>
        <v>-6.0036166365280294E-2</v>
      </c>
      <c r="V13" s="18">
        <v>6</v>
      </c>
      <c r="W13" s="20">
        <f t="shared" si="3"/>
        <v>4.2857142857142858E-2</v>
      </c>
      <c r="X13" s="21">
        <f>W13-'2014'!W21</f>
        <v>1.1211573236889691E-2</v>
      </c>
      <c r="Y13" s="18">
        <f t="shared" si="46"/>
        <v>13</v>
      </c>
      <c r="Z13" s="20">
        <f t="shared" si="4"/>
        <v>9.285714285714286E-2</v>
      </c>
      <c r="AA13" s="21">
        <f>Z13-'2014'!Z21</f>
        <v>9.285714285714286E-2</v>
      </c>
      <c r="AB13" s="18">
        <v>1</v>
      </c>
      <c r="AC13" s="20">
        <f t="shared" si="5"/>
        <v>7.1428571428571426E-3</v>
      </c>
      <c r="AD13" s="21"/>
      <c r="AE13" s="18">
        <v>5</v>
      </c>
      <c r="AF13" s="20">
        <f t="shared" si="6"/>
        <v>3.5714285714285712E-2</v>
      </c>
      <c r="AG13" s="21"/>
      <c r="AH13" s="18">
        <v>0</v>
      </c>
      <c r="AI13" s="20">
        <f t="shared" si="7"/>
        <v>0</v>
      </c>
      <c r="AJ13" s="21"/>
      <c r="AK13" s="18">
        <v>2</v>
      </c>
      <c r="AL13" s="20">
        <f t="shared" si="8"/>
        <v>1.4285714285714285E-2</v>
      </c>
      <c r="AM13" s="21"/>
      <c r="AN13" s="18">
        <v>0</v>
      </c>
      <c r="AO13" s="20">
        <f t="shared" si="9"/>
        <v>0</v>
      </c>
      <c r="AP13" s="21"/>
      <c r="AQ13" s="18">
        <v>0</v>
      </c>
      <c r="AR13" s="20">
        <f t="shared" si="10"/>
        <v>0</v>
      </c>
      <c r="AS13" s="21"/>
      <c r="AT13" s="18">
        <v>1</v>
      </c>
      <c r="AU13" s="20">
        <f t="shared" si="11"/>
        <v>7.1428571428571426E-3</v>
      </c>
      <c r="AV13" s="21"/>
      <c r="AW13" s="18">
        <v>1</v>
      </c>
      <c r="AX13" s="20">
        <f t="shared" si="12"/>
        <v>7.1428571428571426E-3</v>
      </c>
      <c r="AY13" s="21"/>
      <c r="AZ13" s="18">
        <v>0</v>
      </c>
      <c r="BA13" s="20">
        <f t="shared" si="13"/>
        <v>0</v>
      </c>
      <c r="BB13" s="21"/>
      <c r="BC13" s="18">
        <v>0</v>
      </c>
      <c r="BD13" s="20">
        <f t="shared" si="14"/>
        <v>0</v>
      </c>
      <c r="BE13" s="21"/>
      <c r="BF13" s="18">
        <v>0</v>
      </c>
      <c r="BG13" s="20">
        <f t="shared" si="15"/>
        <v>0</v>
      </c>
      <c r="BH13" s="21"/>
      <c r="BI13" s="18">
        <v>0</v>
      </c>
      <c r="BJ13" s="20">
        <f t="shared" si="16"/>
        <v>0</v>
      </c>
      <c r="BK13" s="21"/>
      <c r="BL13" s="18">
        <v>1</v>
      </c>
      <c r="BM13" s="20">
        <f t="shared" si="17"/>
        <v>7.1428571428571426E-3</v>
      </c>
      <c r="BN13" s="21"/>
      <c r="BO13" s="18">
        <v>0</v>
      </c>
      <c r="BP13" s="20">
        <f t="shared" si="18"/>
        <v>0</v>
      </c>
      <c r="BQ13" s="21"/>
      <c r="BR13" s="18">
        <v>0</v>
      </c>
      <c r="BS13" s="20">
        <f t="shared" si="19"/>
        <v>0</v>
      </c>
      <c r="BT13" s="21"/>
      <c r="BU13" s="18">
        <v>0</v>
      </c>
      <c r="BV13" s="20">
        <f t="shared" si="20"/>
        <v>0</v>
      </c>
      <c r="BW13" s="21"/>
      <c r="BX13" s="18">
        <v>0</v>
      </c>
      <c r="BY13" s="20">
        <f t="shared" si="21"/>
        <v>0</v>
      </c>
      <c r="BZ13" s="21"/>
      <c r="CA13" s="18">
        <v>0</v>
      </c>
      <c r="CB13" s="20">
        <f t="shared" si="22"/>
        <v>0</v>
      </c>
      <c r="CC13" s="21"/>
      <c r="CD13" s="18">
        <v>1</v>
      </c>
      <c r="CE13" s="20">
        <f t="shared" si="23"/>
        <v>7.1428571428571426E-3</v>
      </c>
      <c r="CF13" s="21"/>
      <c r="CG13" s="18">
        <v>0</v>
      </c>
      <c r="CH13" s="20">
        <f t="shared" si="24"/>
        <v>0</v>
      </c>
      <c r="CI13" s="21"/>
      <c r="CJ13" s="18">
        <v>0</v>
      </c>
      <c r="CK13" s="20">
        <f t="shared" si="25"/>
        <v>0</v>
      </c>
      <c r="CL13" s="21"/>
      <c r="CM13" s="18">
        <v>0</v>
      </c>
      <c r="CN13" s="20">
        <f t="shared" si="26"/>
        <v>0</v>
      </c>
      <c r="CO13" s="21"/>
      <c r="CP13" s="18">
        <v>0</v>
      </c>
      <c r="CQ13" s="20">
        <f t="shared" si="27"/>
        <v>0</v>
      </c>
      <c r="CR13" s="21"/>
      <c r="CS13" s="18">
        <v>0</v>
      </c>
      <c r="CT13" s="20">
        <f t="shared" si="28"/>
        <v>0</v>
      </c>
      <c r="CU13" s="21"/>
      <c r="CV13" s="18">
        <v>0</v>
      </c>
      <c r="CW13" s="20">
        <f t="shared" si="29"/>
        <v>0</v>
      </c>
      <c r="CX13" s="21"/>
      <c r="CY13" s="18">
        <v>0</v>
      </c>
      <c r="CZ13" s="20">
        <f t="shared" si="30"/>
        <v>0</v>
      </c>
      <c r="DA13" s="21"/>
      <c r="DB13" s="18">
        <v>0</v>
      </c>
      <c r="DC13" s="20">
        <f t="shared" si="31"/>
        <v>0</v>
      </c>
      <c r="DD13" s="21"/>
      <c r="DE13" s="18">
        <v>0</v>
      </c>
      <c r="DF13" s="20">
        <f t="shared" si="32"/>
        <v>0</v>
      </c>
      <c r="DG13" s="21"/>
      <c r="DH13" s="18">
        <v>0</v>
      </c>
      <c r="DI13" s="20">
        <f t="shared" si="33"/>
        <v>0</v>
      </c>
      <c r="DJ13" s="21"/>
      <c r="DK13" s="18">
        <v>1</v>
      </c>
      <c r="DL13" s="20">
        <f t="shared" si="34"/>
        <v>7.1428571428571426E-3</v>
      </c>
      <c r="DM13" s="21"/>
      <c r="DN13" s="18">
        <v>0</v>
      </c>
      <c r="DO13" s="20">
        <f t="shared" si="35"/>
        <v>0</v>
      </c>
      <c r="DP13" s="21"/>
      <c r="DQ13" s="18">
        <v>0</v>
      </c>
      <c r="DR13" s="20">
        <f t="shared" si="36"/>
        <v>0</v>
      </c>
      <c r="DS13" s="21"/>
      <c r="DT13" s="18">
        <v>0</v>
      </c>
      <c r="DU13" s="20">
        <f t="shared" si="37"/>
        <v>0</v>
      </c>
      <c r="DV13" s="21"/>
      <c r="DW13" s="18">
        <v>0</v>
      </c>
      <c r="DX13" s="20">
        <f t="shared" si="38"/>
        <v>0</v>
      </c>
      <c r="DY13" s="21"/>
    </row>
    <row r="14" spans="1:129" x14ac:dyDescent="0.2">
      <c r="A14" s="17" t="s">
        <v>23</v>
      </c>
      <c r="B14" s="18">
        <v>394</v>
      </c>
      <c r="C14" s="19">
        <v>247</v>
      </c>
      <c r="D14" s="20">
        <f t="shared" si="39"/>
        <v>0.62690355329949243</v>
      </c>
      <c r="E14" s="19">
        <v>244</v>
      </c>
      <c r="F14" s="21">
        <f t="shared" si="40"/>
        <v>0.98785425101214575</v>
      </c>
      <c r="G14" s="18">
        <v>132</v>
      </c>
      <c r="H14" s="20">
        <f t="shared" si="41"/>
        <v>0.54098360655737709</v>
      </c>
      <c r="I14" s="21">
        <f>H14-'2014'!H24</f>
        <v>-7.5838823349164919E-2</v>
      </c>
      <c r="J14" s="18">
        <v>31</v>
      </c>
      <c r="K14" s="20">
        <f t="shared" si="43"/>
        <v>0.12704918032786885</v>
      </c>
      <c r="L14" s="21">
        <f>K14-'2014'!K24</f>
        <v>-4.1175118737551697E-2</v>
      </c>
      <c r="M14" s="18">
        <v>27</v>
      </c>
      <c r="N14" s="20">
        <f t="shared" si="44"/>
        <v>0.11065573770491803</v>
      </c>
      <c r="O14" s="21">
        <f>N14-'2014'!N24</f>
        <v>3.1216485368469438E-2</v>
      </c>
      <c r="P14" s="18">
        <v>12</v>
      </c>
      <c r="Q14" s="20">
        <f t="shared" si="1"/>
        <v>4.9180327868852458E-2</v>
      </c>
      <c r="R14" s="21">
        <f>Q14-'2014'!Q24</f>
        <v>1.1797150298759003E-2</v>
      </c>
      <c r="S14" s="18">
        <v>5</v>
      </c>
      <c r="T14" s="20">
        <f t="shared" si="2"/>
        <v>2.0491803278688523E-2</v>
      </c>
      <c r="U14" s="21">
        <f>T14-'2014'!T24</f>
        <v>-1.2218477095143249E-2</v>
      </c>
      <c r="V14" s="18">
        <v>18</v>
      </c>
      <c r="W14" s="20">
        <f t="shared" si="3"/>
        <v>7.3770491803278687E-2</v>
      </c>
      <c r="X14" s="21">
        <f>W14-'2014'!W24</f>
        <v>3.6387314233185232E-2</v>
      </c>
      <c r="Y14" s="18">
        <f t="shared" si="46"/>
        <v>19</v>
      </c>
      <c r="Z14" s="20">
        <f t="shared" si="4"/>
        <v>7.7868852459016397E-2</v>
      </c>
      <c r="AA14" s="21">
        <f>Z14-'2014'!Z24</f>
        <v>4.98314692814463E-2</v>
      </c>
      <c r="AB14" s="18">
        <v>3</v>
      </c>
      <c r="AC14" s="20">
        <f t="shared" si="5"/>
        <v>1.2295081967213115E-2</v>
      </c>
      <c r="AD14" s="21"/>
      <c r="AE14" s="18">
        <v>0</v>
      </c>
      <c r="AF14" s="20">
        <f t="shared" si="6"/>
        <v>0</v>
      </c>
      <c r="AG14" s="21"/>
      <c r="AH14" s="18">
        <v>0</v>
      </c>
      <c r="AI14" s="20">
        <f t="shared" si="7"/>
        <v>0</v>
      </c>
      <c r="AJ14" s="21"/>
      <c r="AK14" s="18">
        <v>10</v>
      </c>
      <c r="AL14" s="20">
        <f t="shared" si="8"/>
        <v>4.0983606557377046E-2</v>
      </c>
      <c r="AM14" s="21"/>
      <c r="AN14" s="18">
        <v>2</v>
      </c>
      <c r="AO14" s="20">
        <f t="shared" si="9"/>
        <v>8.1967213114754103E-3</v>
      </c>
      <c r="AP14" s="21"/>
      <c r="AQ14" s="18">
        <v>0</v>
      </c>
      <c r="AR14" s="20">
        <f t="shared" si="10"/>
        <v>0</v>
      </c>
      <c r="AS14" s="21"/>
      <c r="AT14" s="18">
        <v>0</v>
      </c>
      <c r="AU14" s="20">
        <f t="shared" si="11"/>
        <v>0</v>
      </c>
      <c r="AV14" s="21"/>
      <c r="AW14" s="18">
        <v>2</v>
      </c>
      <c r="AX14" s="20">
        <f t="shared" si="12"/>
        <v>8.1967213114754103E-3</v>
      </c>
      <c r="AY14" s="21"/>
      <c r="AZ14" s="18">
        <v>0</v>
      </c>
      <c r="BA14" s="20">
        <f t="shared" si="13"/>
        <v>0</v>
      </c>
      <c r="BB14" s="21"/>
      <c r="BC14" s="18">
        <v>0</v>
      </c>
      <c r="BD14" s="20">
        <f t="shared" si="14"/>
        <v>0</v>
      </c>
      <c r="BE14" s="21"/>
      <c r="BF14" s="18">
        <v>0</v>
      </c>
      <c r="BG14" s="20">
        <f t="shared" si="15"/>
        <v>0</v>
      </c>
      <c r="BH14" s="21"/>
      <c r="BI14" s="18">
        <v>0</v>
      </c>
      <c r="BJ14" s="20">
        <f t="shared" si="16"/>
        <v>0</v>
      </c>
      <c r="BK14" s="21"/>
      <c r="BL14" s="18">
        <v>0</v>
      </c>
      <c r="BM14" s="20">
        <f t="shared" si="17"/>
        <v>0</v>
      </c>
      <c r="BN14" s="21"/>
      <c r="BO14" s="18">
        <v>0</v>
      </c>
      <c r="BP14" s="20">
        <f t="shared" si="18"/>
        <v>0</v>
      </c>
      <c r="BQ14" s="21"/>
      <c r="BR14" s="18">
        <v>0</v>
      </c>
      <c r="BS14" s="20">
        <f t="shared" si="19"/>
        <v>0</v>
      </c>
      <c r="BT14" s="21"/>
      <c r="BU14" s="18">
        <v>0</v>
      </c>
      <c r="BV14" s="20">
        <f t="shared" si="20"/>
        <v>0</v>
      </c>
      <c r="BW14" s="21"/>
      <c r="BX14" s="18">
        <v>0</v>
      </c>
      <c r="BY14" s="20">
        <f t="shared" si="21"/>
        <v>0</v>
      </c>
      <c r="BZ14" s="21"/>
      <c r="CA14" s="18">
        <v>0</v>
      </c>
      <c r="CB14" s="20">
        <f t="shared" si="22"/>
        <v>0</v>
      </c>
      <c r="CC14" s="21"/>
      <c r="CD14" s="18">
        <v>0</v>
      </c>
      <c r="CE14" s="20">
        <f t="shared" si="23"/>
        <v>0</v>
      </c>
      <c r="CF14" s="21"/>
      <c r="CG14" s="18">
        <v>0</v>
      </c>
      <c r="CH14" s="20">
        <f t="shared" si="24"/>
        <v>0</v>
      </c>
      <c r="CI14" s="21"/>
      <c r="CJ14" s="18">
        <v>0</v>
      </c>
      <c r="CK14" s="20">
        <f t="shared" si="25"/>
        <v>0</v>
      </c>
      <c r="CL14" s="21"/>
      <c r="CM14" s="18">
        <v>0</v>
      </c>
      <c r="CN14" s="20">
        <f t="shared" si="26"/>
        <v>0</v>
      </c>
      <c r="CO14" s="21"/>
      <c r="CP14" s="18">
        <v>0</v>
      </c>
      <c r="CQ14" s="20">
        <f t="shared" si="27"/>
        <v>0</v>
      </c>
      <c r="CR14" s="21"/>
      <c r="CS14" s="18">
        <v>0</v>
      </c>
      <c r="CT14" s="20">
        <f t="shared" si="28"/>
        <v>0</v>
      </c>
      <c r="CU14" s="21"/>
      <c r="CV14" s="18">
        <v>1</v>
      </c>
      <c r="CW14" s="20">
        <f t="shared" si="29"/>
        <v>4.0983606557377051E-3</v>
      </c>
      <c r="CX14" s="21"/>
      <c r="CY14" s="18">
        <v>0</v>
      </c>
      <c r="CZ14" s="20">
        <f t="shared" si="30"/>
        <v>0</v>
      </c>
      <c r="DA14" s="21"/>
      <c r="DB14" s="18">
        <v>0</v>
      </c>
      <c r="DC14" s="20">
        <f t="shared" si="31"/>
        <v>0</v>
      </c>
      <c r="DD14" s="21"/>
      <c r="DE14" s="18">
        <v>0</v>
      </c>
      <c r="DF14" s="20">
        <f t="shared" si="32"/>
        <v>0</v>
      </c>
      <c r="DG14" s="21"/>
      <c r="DH14" s="18">
        <v>0</v>
      </c>
      <c r="DI14" s="20">
        <f t="shared" si="33"/>
        <v>0</v>
      </c>
      <c r="DJ14" s="21"/>
      <c r="DK14" s="18">
        <v>0</v>
      </c>
      <c r="DL14" s="20">
        <f t="shared" si="34"/>
        <v>0</v>
      </c>
      <c r="DM14" s="21"/>
      <c r="DN14" s="18">
        <v>0</v>
      </c>
      <c r="DO14" s="20">
        <f t="shared" si="35"/>
        <v>0</v>
      </c>
      <c r="DP14" s="21"/>
      <c r="DQ14" s="18">
        <v>0</v>
      </c>
      <c r="DR14" s="20">
        <f t="shared" si="36"/>
        <v>0</v>
      </c>
      <c r="DS14" s="21"/>
      <c r="DT14" s="18">
        <v>1</v>
      </c>
      <c r="DU14" s="20">
        <f t="shared" si="37"/>
        <v>4.0983606557377051E-3</v>
      </c>
      <c r="DV14" s="21"/>
      <c r="DW14" s="18">
        <v>0</v>
      </c>
      <c r="DX14" s="20">
        <f t="shared" si="38"/>
        <v>0</v>
      </c>
      <c r="DY14" s="21"/>
    </row>
    <row r="15" spans="1:129" x14ac:dyDescent="0.2">
      <c r="A15" s="17" t="s">
        <v>24</v>
      </c>
      <c r="B15" s="18">
        <v>750</v>
      </c>
      <c r="C15" s="19">
        <v>359</v>
      </c>
      <c r="D15" s="20">
        <f t="shared" si="39"/>
        <v>0.47866666666666668</v>
      </c>
      <c r="E15" s="19">
        <v>353</v>
      </c>
      <c r="F15" s="21">
        <f t="shared" si="40"/>
        <v>0.98328690807799446</v>
      </c>
      <c r="G15" s="18">
        <v>140</v>
      </c>
      <c r="H15" s="20">
        <f t="shared" si="41"/>
        <v>0.39660056657223797</v>
      </c>
      <c r="I15" s="21">
        <f>H15-'2014'!H26</f>
        <v>-0.12229977707037376</v>
      </c>
      <c r="J15" s="18">
        <v>64</v>
      </c>
      <c r="K15" s="20">
        <f t="shared" si="43"/>
        <v>0.18130311614730879</v>
      </c>
      <c r="L15" s="21">
        <f>K15-'2014'!K26</f>
        <v>-9.0174547082931739E-2</v>
      </c>
      <c r="M15" s="18">
        <v>55</v>
      </c>
      <c r="N15" s="20">
        <f t="shared" si="44"/>
        <v>0.15580736543909349</v>
      </c>
      <c r="O15" s="21">
        <f>N15-'2014'!N26</f>
        <v>8.3642416985485246E-2</v>
      </c>
      <c r="P15" s="18">
        <v>24</v>
      </c>
      <c r="Q15" s="20">
        <f t="shared" si="1"/>
        <v>6.79886685552408E-2</v>
      </c>
      <c r="R15" s="21">
        <f>Q15-'2014'!Q26</f>
        <v>3.0187981270017435E-2</v>
      </c>
      <c r="S15" s="18">
        <v>10</v>
      </c>
      <c r="T15" s="20">
        <f t="shared" si="2"/>
        <v>2.8328611898016998E-2</v>
      </c>
      <c r="U15" s="21">
        <f>T15-'2014'!T26</f>
        <v>-9.4720753872063676E-3</v>
      </c>
      <c r="V15" s="18">
        <v>33</v>
      </c>
      <c r="W15" s="20">
        <f t="shared" si="3"/>
        <v>9.3484419263456089E-2</v>
      </c>
      <c r="X15" s="21">
        <f>W15-'2014'!W26</f>
        <v>7.2865862562425165E-2</v>
      </c>
      <c r="Y15" s="18">
        <f t="shared" si="46"/>
        <v>27</v>
      </c>
      <c r="Z15" s="20">
        <f t="shared" si="4"/>
        <v>7.6487252124645896E-2</v>
      </c>
      <c r="AA15" s="21">
        <f>Z15-'2014'!Z26</f>
        <v>3.5250138722584042E-2</v>
      </c>
      <c r="AB15" s="18">
        <v>0</v>
      </c>
      <c r="AC15" s="20">
        <f t="shared" si="5"/>
        <v>0</v>
      </c>
      <c r="AD15" s="21"/>
      <c r="AE15" s="18">
        <v>2</v>
      </c>
      <c r="AF15" s="20">
        <f t="shared" si="6"/>
        <v>5.6657223796033997E-3</v>
      </c>
      <c r="AG15" s="21"/>
      <c r="AH15" s="18">
        <v>0</v>
      </c>
      <c r="AI15" s="20">
        <f t="shared" si="7"/>
        <v>0</v>
      </c>
      <c r="AJ15" s="21"/>
      <c r="AK15" s="18">
        <v>2</v>
      </c>
      <c r="AL15" s="20">
        <f t="shared" si="8"/>
        <v>5.6657223796033997E-3</v>
      </c>
      <c r="AM15" s="21"/>
      <c r="AN15" s="18">
        <v>8</v>
      </c>
      <c r="AO15" s="20">
        <f t="shared" si="9"/>
        <v>2.2662889518413599E-2</v>
      </c>
      <c r="AP15" s="21"/>
      <c r="AQ15" s="18">
        <v>4</v>
      </c>
      <c r="AR15" s="20">
        <f t="shared" si="10"/>
        <v>1.1331444759206799E-2</v>
      </c>
      <c r="AS15" s="21"/>
      <c r="AT15" s="18">
        <v>0</v>
      </c>
      <c r="AU15" s="20">
        <f t="shared" si="11"/>
        <v>0</v>
      </c>
      <c r="AV15" s="21"/>
      <c r="AW15" s="18">
        <v>0</v>
      </c>
      <c r="AX15" s="20">
        <f t="shared" si="12"/>
        <v>0</v>
      </c>
      <c r="AY15" s="21"/>
      <c r="AZ15" s="18">
        <v>0</v>
      </c>
      <c r="BA15" s="20">
        <f t="shared" si="13"/>
        <v>0</v>
      </c>
      <c r="BB15" s="21"/>
      <c r="BC15" s="18">
        <v>0</v>
      </c>
      <c r="BD15" s="20">
        <f t="shared" si="14"/>
        <v>0</v>
      </c>
      <c r="BE15" s="21"/>
      <c r="BF15" s="18">
        <v>0</v>
      </c>
      <c r="BG15" s="20">
        <f t="shared" si="15"/>
        <v>0</v>
      </c>
      <c r="BH15" s="21"/>
      <c r="BI15" s="18">
        <v>0</v>
      </c>
      <c r="BJ15" s="20">
        <f t="shared" si="16"/>
        <v>0</v>
      </c>
      <c r="BK15" s="21"/>
      <c r="BL15" s="18">
        <v>0</v>
      </c>
      <c r="BM15" s="20">
        <f t="shared" si="17"/>
        <v>0</v>
      </c>
      <c r="BN15" s="21"/>
      <c r="BO15" s="18">
        <v>1</v>
      </c>
      <c r="BP15" s="20">
        <f t="shared" si="18"/>
        <v>2.8328611898016999E-3</v>
      </c>
      <c r="BQ15" s="21"/>
      <c r="BR15" s="18">
        <v>0</v>
      </c>
      <c r="BS15" s="20">
        <f t="shared" si="19"/>
        <v>0</v>
      </c>
      <c r="BT15" s="21"/>
      <c r="BU15" s="18">
        <v>0</v>
      </c>
      <c r="BV15" s="20">
        <f t="shared" si="20"/>
        <v>0</v>
      </c>
      <c r="BW15" s="21"/>
      <c r="BX15" s="18">
        <v>1</v>
      </c>
      <c r="BY15" s="20">
        <f t="shared" si="21"/>
        <v>2.8328611898016999E-3</v>
      </c>
      <c r="BZ15" s="21"/>
      <c r="CA15" s="18">
        <v>0</v>
      </c>
      <c r="CB15" s="20">
        <f t="shared" si="22"/>
        <v>0</v>
      </c>
      <c r="CC15" s="21"/>
      <c r="CD15" s="18">
        <v>0</v>
      </c>
      <c r="CE15" s="20">
        <f t="shared" si="23"/>
        <v>0</v>
      </c>
      <c r="CF15" s="21"/>
      <c r="CG15" s="18">
        <v>0</v>
      </c>
      <c r="CH15" s="20">
        <f t="shared" si="24"/>
        <v>0</v>
      </c>
      <c r="CI15" s="21"/>
      <c r="CJ15" s="18">
        <v>1</v>
      </c>
      <c r="CK15" s="20">
        <f t="shared" si="25"/>
        <v>2.8328611898016999E-3</v>
      </c>
      <c r="CL15" s="21"/>
      <c r="CM15" s="18">
        <v>0</v>
      </c>
      <c r="CN15" s="20">
        <f t="shared" si="26"/>
        <v>0</v>
      </c>
      <c r="CO15" s="21"/>
      <c r="CP15" s="18">
        <v>0</v>
      </c>
      <c r="CQ15" s="20">
        <f t="shared" si="27"/>
        <v>0</v>
      </c>
      <c r="CR15" s="21"/>
      <c r="CS15" s="18">
        <v>1</v>
      </c>
      <c r="CT15" s="20">
        <f t="shared" si="28"/>
        <v>2.8328611898016999E-3</v>
      </c>
      <c r="CU15" s="21"/>
      <c r="CV15" s="18">
        <v>0</v>
      </c>
      <c r="CW15" s="20">
        <f t="shared" si="29"/>
        <v>0</v>
      </c>
      <c r="CX15" s="21"/>
      <c r="CY15" s="18">
        <v>0</v>
      </c>
      <c r="CZ15" s="20">
        <f t="shared" si="30"/>
        <v>0</v>
      </c>
      <c r="DA15" s="21"/>
      <c r="DB15" s="18">
        <v>0</v>
      </c>
      <c r="DC15" s="20">
        <f t="shared" si="31"/>
        <v>0</v>
      </c>
      <c r="DD15" s="21"/>
      <c r="DE15" s="18">
        <v>0</v>
      </c>
      <c r="DF15" s="20">
        <f t="shared" si="32"/>
        <v>0</v>
      </c>
      <c r="DG15" s="21"/>
      <c r="DH15" s="18">
        <v>1</v>
      </c>
      <c r="DI15" s="20">
        <f t="shared" si="33"/>
        <v>2.8328611898016999E-3</v>
      </c>
      <c r="DJ15" s="21"/>
      <c r="DK15" s="18">
        <v>0</v>
      </c>
      <c r="DL15" s="20">
        <f t="shared" si="34"/>
        <v>0</v>
      </c>
      <c r="DM15" s="21"/>
      <c r="DN15" s="18">
        <v>1</v>
      </c>
      <c r="DO15" s="20">
        <f t="shared" si="35"/>
        <v>2.8328611898016999E-3</v>
      </c>
      <c r="DP15" s="21"/>
      <c r="DQ15" s="18">
        <v>2</v>
      </c>
      <c r="DR15" s="20">
        <f t="shared" si="36"/>
        <v>5.6657223796033997E-3</v>
      </c>
      <c r="DS15" s="21"/>
      <c r="DT15" s="18">
        <v>1</v>
      </c>
      <c r="DU15" s="20">
        <f t="shared" si="37"/>
        <v>2.8328611898016999E-3</v>
      </c>
      <c r="DV15" s="21"/>
      <c r="DW15" s="18">
        <v>2</v>
      </c>
      <c r="DX15" s="20">
        <f t="shared" si="38"/>
        <v>5.6657223796033997E-3</v>
      </c>
      <c r="DY15" s="21"/>
    </row>
    <row r="16" spans="1:129" x14ac:dyDescent="0.2">
      <c r="A16" s="17" t="s">
        <v>28</v>
      </c>
      <c r="B16" s="18">
        <v>220</v>
      </c>
      <c r="C16" s="19">
        <v>129</v>
      </c>
      <c r="D16" s="20">
        <f t="shared" si="39"/>
        <v>0.58636363636363631</v>
      </c>
      <c r="E16" s="19">
        <v>128</v>
      </c>
      <c r="F16" s="21">
        <f t="shared" si="40"/>
        <v>0.99224806201550386</v>
      </c>
      <c r="G16" s="18">
        <v>66</v>
      </c>
      <c r="H16" s="20">
        <f t="shared" si="41"/>
        <v>0.515625</v>
      </c>
      <c r="I16" s="21">
        <f>H16-'2014'!H25</f>
        <v>-6.3322368421052655E-2</v>
      </c>
      <c r="J16" s="18">
        <v>16</v>
      </c>
      <c r="K16" s="20">
        <f t="shared" si="43"/>
        <v>0.125</v>
      </c>
      <c r="L16" s="21">
        <f>K16-'2014'!K25</f>
        <v>-0.19078947368421051</v>
      </c>
      <c r="M16" s="18">
        <v>23</v>
      </c>
      <c r="N16" s="20">
        <f t="shared" si="44"/>
        <v>0.1796875</v>
      </c>
      <c r="O16" s="21">
        <f>N16-'2014'!N25</f>
        <v>0.14209351503759399</v>
      </c>
      <c r="P16" s="18">
        <v>6</v>
      </c>
      <c r="Q16" s="20">
        <f t="shared" si="1"/>
        <v>4.6875E-2</v>
      </c>
      <c r="R16" s="21">
        <f>Q16-'2014'!Q25</f>
        <v>3.1837406015037595E-2</v>
      </c>
      <c r="S16" s="18">
        <v>2</v>
      </c>
      <c r="T16" s="20">
        <f t="shared" si="2"/>
        <v>1.5625E-2</v>
      </c>
      <c r="U16" s="21">
        <f>T16-'2014'!T25</f>
        <v>8.1062030075187974E-3</v>
      </c>
      <c r="V16" s="18">
        <v>6</v>
      </c>
      <c r="W16" s="20">
        <f t="shared" si="3"/>
        <v>4.6875E-2</v>
      </c>
      <c r="X16" s="21">
        <f>W16-'2014'!W25</f>
        <v>3.1837406015037595E-2</v>
      </c>
      <c r="Y16" s="18">
        <f t="shared" si="46"/>
        <v>9</v>
      </c>
      <c r="Z16" s="20">
        <f t="shared" si="4"/>
        <v>7.03125E-2</v>
      </c>
      <c r="AA16" s="21">
        <f>Z16-'2014'!Z25</f>
        <v>4.023731203007519E-2</v>
      </c>
      <c r="AB16" s="18">
        <v>1</v>
      </c>
      <c r="AC16" s="20">
        <f t="shared" si="5"/>
        <v>7.8125E-3</v>
      </c>
      <c r="AD16" s="21"/>
      <c r="AE16" s="18">
        <v>0</v>
      </c>
      <c r="AF16" s="20">
        <f t="shared" si="6"/>
        <v>0</v>
      </c>
      <c r="AG16" s="21"/>
      <c r="AH16" s="18">
        <v>0</v>
      </c>
      <c r="AI16" s="20">
        <f t="shared" si="7"/>
        <v>0</v>
      </c>
      <c r="AJ16" s="21"/>
      <c r="AK16" s="18">
        <v>5</v>
      </c>
      <c r="AL16" s="20">
        <f t="shared" si="8"/>
        <v>3.90625E-2</v>
      </c>
      <c r="AM16" s="21"/>
      <c r="AN16" s="18">
        <v>2</v>
      </c>
      <c r="AO16" s="20">
        <f t="shared" si="9"/>
        <v>1.5625E-2</v>
      </c>
      <c r="AP16" s="21"/>
      <c r="AQ16" s="18">
        <v>0</v>
      </c>
      <c r="AR16" s="20">
        <f t="shared" si="10"/>
        <v>0</v>
      </c>
      <c r="AS16" s="21"/>
      <c r="AT16" s="18">
        <v>0</v>
      </c>
      <c r="AU16" s="20">
        <f t="shared" si="11"/>
        <v>0</v>
      </c>
      <c r="AV16" s="21"/>
      <c r="AW16" s="18">
        <v>0</v>
      </c>
      <c r="AX16" s="20">
        <f t="shared" si="12"/>
        <v>0</v>
      </c>
      <c r="AY16" s="21"/>
      <c r="AZ16" s="18">
        <v>0</v>
      </c>
      <c r="BA16" s="20">
        <f t="shared" si="13"/>
        <v>0</v>
      </c>
      <c r="BB16" s="21"/>
      <c r="BC16" s="18">
        <v>0</v>
      </c>
      <c r="BD16" s="20">
        <f t="shared" si="14"/>
        <v>0</v>
      </c>
      <c r="BE16" s="21"/>
      <c r="BF16" s="18">
        <v>0</v>
      </c>
      <c r="BG16" s="20">
        <f t="shared" si="15"/>
        <v>0</v>
      </c>
      <c r="BH16" s="21"/>
      <c r="BI16" s="18">
        <v>0</v>
      </c>
      <c r="BJ16" s="20">
        <f t="shared" si="16"/>
        <v>0</v>
      </c>
      <c r="BK16" s="21"/>
      <c r="BL16" s="18">
        <v>0</v>
      </c>
      <c r="BM16" s="20">
        <f t="shared" si="17"/>
        <v>0</v>
      </c>
      <c r="BN16" s="21"/>
      <c r="BO16" s="18">
        <v>0</v>
      </c>
      <c r="BP16" s="20">
        <f t="shared" si="18"/>
        <v>0</v>
      </c>
      <c r="BQ16" s="21"/>
      <c r="BR16" s="18">
        <v>0</v>
      </c>
      <c r="BS16" s="20">
        <f t="shared" si="19"/>
        <v>0</v>
      </c>
      <c r="BT16" s="21"/>
      <c r="BU16" s="18">
        <v>0</v>
      </c>
      <c r="BV16" s="20">
        <f t="shared" si="20"/>
        <v>0</v>
      </c>
      <c r="BW16" s="21"/>
      <c r="BX16" s="18">
        <v>0</v>
      </c>
      <c r="BY16" s="20">
        <f t="shared" si="21"/>
        <v>0</v>
      </c>
      <c r="BZ16" s="21"/>
      <c r="CA16" s="18">
        <v>0</v>
      </c>
      <c r="CB16" s="20">
        <f t="shared" si="22"/>
        <v>0</v>
      </c>
      <c r="CC16" s="21"/>
      <c r="CD16" s="18">
        <v>0</v>
      </c>
      <c r="CE16" s="20">
        <f t="shared" si="23"/>
        <v>0</v>
      </c>
      <c r="CF16" s="21"/>
      <c r="CG16" s="18">
        <v>0</v>
      </c>
      <c r="CH16" s="20">
        <f t="shared" si="24"/>
        <v>0</v>
      </c>
      <c r="CI16" s="21"/>
      <c r="CJ16" s="18">
        <v>0</v>
      </c>
      <c r="CK16" s="20">
        <f t="shared" si="25"/>
        <v>0</v>
      </c>
      <c r="CL16" s="21"/>
      <c r="CM16" s="18">
        <v>0</v>
      </c>
      <c r="CN16" s="20">
        <f t="shared" si="26"/>
        <v>0</v>
      </c>
      <c r="CO16" s="21"/>
      <c r="CP16" s="18">
        <v>1</v>
      </c>
      <c r="CQ16" s="20">
        <f t="shared" si="27"/>
        <v>7.8125E-3</v>
      </c>
      <c r="CR16" s="21"/>
      <c r="CS16" s="18">
        <v>0</v>
      </c>
      <c r="CT16" s="20">
        <f t="shared" si="28"/>
        <v>0</v>
      </c>
      <c r="CU16" s="21"/>
      <c r="CV16" s="18">
        <v>0</v>
      </c>
      <c r="CW16" s="20">
        <f t="shared" si="29"/>
        <v>0</v>
      </c>
      <c r="CX16" s="21"/>
      <c r="CY16" s="18">
        <v>0</v>
      </c>
      <c r="CZ16" s="20">
        <f t="shared" si="30"/>
        <v>0</v>
      </c>
      <c r="DA16" s="21"/>
      <c r="DB16" s="18">
        <v>0</v>
      </c>
      <c r="DC16" s="20">
        <f t="shared" si="31"/>
        <v>0</v>
      </c>
      <c r="DD16" s="21"/>
      <c r="DE16" s="18">
        <v>0</v>
      </c>
      <c r="DF16" s="20">
        <f t="shared" si="32"/>
        <v>0</v>
      </c>
      <c r="DG16" s="21"/>
      <c r="DH16" s="18">
        <v>0</v>
      </c>
      <c r="DI16" s="20">
        <f t="shared" si="33"/>
        <v>0</v>
      </c>
      <c r="DJ16" s="21"/>
      <c r="DK16" s="18">
        <v>0</v>
      </c>
      <c r="DL16" s="20">
        <f t="shared" si="34"/>
        <v>0</v>
      </c>
      <c r="DM16" s="21"/>
      <c r="DN16" s="18">
        <v>0</v>
      </c>
      <c r="DO16" s="20">
        <f t="shared" si="35"/>
        <v>0</v>
      </c>
      <c r="DP16" s="21"/>
      <c r="DQ16" s="18">
        <v>0</v>
      </c>
      <c r="DR16" s="20">
        <f t="shared" si="36"/>
        <v>0</v>
      </c>
      <c r="DS16" s="21"/>
      <c r="DT16" s="18">
        <v>0</v>
      </c>
      <c r="DU16" s="20">
        <f t="shared" si="37"/>
        <v>0</v>
      </c>
      <c r="DV16" s="21"/>
      <c r="DW16" s="18">
        <v>0</v>
      </c>
      <c r="DX16" s="20">
        <f t="shared" si="38"/>
        <v>0</v>
      </c>
      <c r="DY16" s="21"/>
    </row>
    <row r="17" spans="1:129" x14ac:dyDescent="0.2">
      <c r="A17" s="17" t="s">
        <v>25</v>
      </c>
      <c r="B17" s="18">
        <v>133</v>
      </c>
      <c r="C17" s="19">
        <v>84</v>
      </c>
      <c r="D17" s="20">
        <f t="shared" si="39"/>
        <v>0.63157894736842102</v>
      </c>
      <c r="E17" s="19">
        <v>83</v>
      </c>
      <c r="F17" s="21">
        <f t="shared" si="40"/>
        <v>0.98809523809523814</v>
      </c>
      <c r="G17" s="18">
        <v>47</v>
      </c>
      <c r="H17" s="20">
        <f t="shared" si="41"/>
        <v>0.5662650602409639</v>
      </c>
      <c r="I17" s="21">
        <f>H17-'2014'!H22</f>
        <v>-1.2682308180088753E-2</v>
      </c>
      <c r="J17" s="18">
        <v>12</v>
      </c>
      <c r="K17" s="20">
        <f t="shared" si="43"/>
        <v>0.14457831325301204</v>
      </c>
      <c r="L17" s="21">
        <f>K17-'2014'!K22</f>
        <v>-0.13963221306277743</v>
      </c>
      <c r="M17" s="18">
        <v>9</v>
      </c>
      <c r="N17" s="20">
        <f t="shared" si="44"/>
        <v>0.10843373493975904</v>
      </c>
      <c r="O17" s="21">
        <f>N17-'2014'!N22</f>
        <v>6.6328471781864295E-2</v>
      </c>
      <c r="P17" s="18">
        <v>4</v>
      </c>
      <c r="Q17" s="20">
        <f t="shared" si="1"/>
        <v>4.8192771084337352E-2</v>
      </c>
      <c r="R17" s="21">
        <f>Q17-'2014'!Q22</f>
        <v>1.6613823715916298E-2</v>
      </c>
      <c r="S17" s="18">
        <v>1</v>
      </c>
      <c r="T17" s="20">
        <f t="shared" si="2"/>
        <v>1.2048192771084338E-2</v>
      </c>
      <c r="U17" s="21">
        <f>T17-'2014'!T22</f>
        <v>-9.00443880786303E-3</v>
      </c>
      <c r="V17" s="18">
        <v>6</v>
      </c>
      <c r="W17" s="20">
        <f t="shared" si="3"/>
        <v>7.2289156626506021E-2</v>
      </c>
      <c r="X17" s="21">
        <f>W17-'2014'!W22</f>
        <v>5.1236525047558656E-2</v>
      </c>
      <c r="Y17" s="18">
        <f t="shared" si="46"/>
        <v>4</v>
      </c>
      <c r="Z17" s="20">
        <f t="shared" si="4"/>
        <v>4.8192771084337352E-2</v>
      </c>
      <c r="AA17" s="21">
        <f>Z17-'2014'!Z22</f>
        <v>2.7140139505389984E-2</v>
      </c>
      <c r="AB17" s="18">
        <v>0</v>
      </c>
      <c r="AC17" s="20">
        <f t="shared" si="5"/>
        <v>0</v>
      </c>
      <c r="AD17" s="21"/>
      <c r="AE17" s="18">
        <v>0</v>
      </c>
      <c r="AF17" s="20">
        <f t="shared" si="6"/>
        <v>0</v>
      </c>
      <c r="AG17" s="21"/>
      <c r="AH17" s="18">
        <v>0</v>
      </c>
      <c r="AI17" s="20">
        <f t="shared" si="7"/>
        <v>0</v>
      </c>
      <c r="AJ17" s="21"/>
      <c r="AK17" s="18">
        <v>0</v>
      </c>
      <c r="AL17" s="20">
        <f t="shared" si="8"/>
        <v>0</v>
      </c>
      <c r="AM17" s="21"/>
      <c r="AN17" s="18">
        <v>0</v>
      </c>
      <c r="AO17" s="20">
        <f t="shared" si="9"/>
        <v>0</v>
      </c>
      <c r="AP17" s="21"/>
      <c r="AQ17" s="18">
        <v>0</v>
      </c>
      <c r="AR17" s="20">
        <f t="shared" si="10"/>
        <v>0</v>
      </c>
      <c r="AS17" s="21"/>
      <c r="AT17" s="18">
        <v>0</v>
      </c>
      <c r="AU17" s="20">
        <f t="shared" si="11"/>
        <v>0</v>
      </c>
      <c r="AV17" s="21"/>
      <c r="AW17" s="18">
        <v>1</v>
      </c>
      <c r="AX17" s="20">
        <f t="shared" si="12"/>
        <v>1.2048192771084338E-2</v>
      </c>
      <c r="AY17" s="21"/>
      <c r="AZ17" s="18">
        <v>0</v>
      </c>
      <c r="BA17" s="20">
        <f t="shared" si="13"/>
        <v>0</v>
      </c>
      <c r="BB17" s="21"/>
      <c r="BC17" s="18">
        <v>0</v>
      </c>
      <c r="BD17" s="20">
        <f t="shared" si="14"/>
        <v>0</v>
      </c>
      <c r="BE17" s="21"/>
      <c r="BF17" s="18">
        <v>1</v>
      </c>
      <c r="BG17" s="20">
        <f t="shared" si="15"/>
        <v>1.2048192771084338E-2</v>
      </c>
      <c r="BH17" s="21"/>
      <c r="BI17" s="18">
        <v>0</v>
      </c>
      <c r="BJ17" s="20">
        <f t="shared" si="16"/>
        <v>0</v>
      </c>
      <c r="BK17" s="21"/>
      <c r="BL17" s="18">
        <v>1</v>
      </c>
      <c r="BM17" s="20">
        <f t="shared" si="17"/>
        <v>1.2048192771084338E-2</v>
      </c>
      <c r="BN17" s="21"/>
      <c r="BO17" s="18">
        <v>0</v>
      </c>
      <c r="BP17" s="20">
        <f t="shared" si="18"/>
        <v>0</v>
      </c>
      <c r="BQ17" s="21"/>
      <c r="BR17" s="18">
        <v>0</v>
      </c>
      <c r="BS17" s="20">
        <f t="shared" si="19"/>
        <v>0</v>
      </c>
      <c r="BT17" s="21"/>
      <c r="BU17" s="18">
        <v>0</v>
      </c>
      <c r="BV17" s="20">
        <f t="shared" si="20"/>
        <v>0</v>
      </c>
      <c r="BW17" s="21"/>
      <c r="BX17" s="18">
        <v>0</v>
      </c>
      <c r="BY17" s="20">
        <f t="shared" si="21"/>
        <v>0</v>
      </c>
      <c r="BZ17" s="21"/>
      <c r="CA17" s="18">
        <v>0</v>
      </c>
      <c r="CB17" s="20">
        <f t="shared" si="22"/>
        <v>0</v>
      </c>
      <c r="CC17" s="21"/>
      <c r="CD17" s="18">
        <v>0</v>
      </c>
      <c r="CE17" s="20">
        <f t="shared" si="23"/>
        <v>0</v>
      </c>
      <c r="CF17" s="21"/>
      <c r="CG17" s="18">
        <v>0</v>
      </c>
      <c r="CH17" s="20">
        <f t="shared" si="24"/>
        <v>0</v>
      </c>
      <c r="CI17" s="21"/>
      <c r="CJ17" s="18">
        <v>0</v>
      </c>
      <c r="CK17" s="20">
        <f t="shared" si="25"/>
        <v>0</v>
      </c>
      <c r="CL17" s="21"/>
      <c r="CM17" s="18">
        <v>0</v>
      </c>
      <c r="CN17" s="20">
        <f t="shared" si="26"/>
        <v>0</v>
      </c>
      <c r="CO17" s="21"/>
      <c r="CP17" s="18">
        <v>0</v>
      </c>
      <c r="CQ17" s="20">
        <f t="shared" si="27"/>
        <v>0</v>
      </c>
      <c r="CR17" s="21"/>
      <c r="CS17" s="18">
        <v>0</v>
      </c>
      <c r="CT17" s="20">
        <f t="shared" si="28"/>
        <v>0</v>
      </c>
      <c r="CU17" s="21"/>
      <c r="CV17" s="18">
        <v>0</v>
      </c>
      <c r="CW17" s="20">
        <f t="shared" si="29"/>
        <v>0</v>
      </c>
      <c r="CX17" s="21"/>
      <c r="CY17" s="18">
        <v>0</v>
      </c>
      <c r="CZ17" s="20">
        <f t="shared" si="30"/>
        <v>0</v>
      </c>
      <c r="DA17" s="21"/>
      <c r="DB17" s="18">
        <v>0</v>
      </c>
      <c r="DC17" s="20">
        <f t="shared" si="31"/>
        <v>0</v>
      </c>
      <c r="DD17" s="21"/>
      <c r="DE17" s="18">
        <v>1</v>
      </c>
      <c r="DF17" s="20">
        <f t="shared" si="32"/>
        <v>1.2048192771084338E-2</v>
      </c>
      <c r="DG17" s="21"/>
      <c r="DH17" s="18">
        <v>0</v>
      </c>
      <c r="DI17" s="20">
        <f t="shared" si="33"/>
        <v>0</v>
      </c>
      <c r="DJ17" s="21"/>
      <c r="DK17" s="18">
        <v>0</v>
      </c>
      <c r="DL17" s="20">
        <f t="shared" si="34"/>
        <v>0</v>
      </c>
      <c r="DM17" s="21"/>
      <c r="DN17" s="18">
        <v>0</v>
      </c>
      <c r="DO17" s="20">
        <f t="shared" si="35"/>
        <v>0</v>
      </c>
      <c r="DP17" s="21"/>
      <c r="DQ17" s="18">
        <v>0</v>
      </c>
      <c r="DR17" s="20">
        <f t="shared" si="36"/>
        <v>0</v>
      </c>
      <c r="DS17" s="21"/>
      <c r="DT17" s="18">
        <v>0</v>
      </c>
      <c r="DU17" s="20">
        <f t="shared" si="37"/>
        <v>0</v>
      </c>
      <c r="DV17" s="21"/>
      <c r="DW17" s="18">
        <v>0</v>
      </c>
      <c r="DX17" s="20">
        <f t="shared" si="38"/>
        <v>0</v>
      </c>
      <c r="DY17" s="21"/>
    </row>
    <row r="18" spans="1:129" x14ac:dyDescent="0.2">
      <c r="A18" s="17" t="s">
        <v>26</v>
      </c>
      <c r="B18" s="18">
        <v>179</v>
      </c>
      <c r="C18" s="19">
        <v>125</v>
      </c>
      <c r="D18" s="20">
        <f t="shared" si="39"/>
        <v>0.6983240223463687</v>
      </c>
      <c r="E18" s="19">
        <v>123</v>
      </c>
      <c r="F18" s="21">
        <f t="shared" si="40"/>
        <v>0.98399999999999999</v>
      </c>
      <c r="G18" s="18">
        <v>65</v>
      </c>
      <c r="H18" s="20">
        <f t="shared" si="41"/>
        <v>0.52845528455284552</v>
      </c>
      <c r="I18" s="21">
        <f>H18-'2014'!H23</f>
        <v>-0.2237571048276854</v>
      </c>
      <c r="J18" s="18">
        <v>13</v>
      </c>
      <c r="K18" s="20">
        <f t="shared" si="43"/>
        <v>0.10569105691056911</v>
      </c>
      <c r="L18" s="21">
        <f>K18-'2014'!K23</f>
        <v>-2.7052305921289307E-2</v>
      </c>
      <c r="M18" s="18">
        <v>19</v>
      </c>
      <c r="N18" s="20">
        <f t="shared" si="44"/>
        <v>0.15447154471544716</v>
      </c>
      <c r="O18" s="21">
        <f>N18-'2014'!N23</f>
        <v>0.13677242967119937</v>
      </c>
      <c r="P18" s="18">
        <v>8</v>
      </c>
      <c r="Q18" s="20">
        <f t="shared" si="1"/>
        <v>6.5040650406504072E-2</v>
      </c>
      <c r="R18" s="21">
        <f>Q18-'2014'!Q23</f>
        <v>5.6191092884380178E-2</v>
      </c>
      <c r="S18" s="18">
        <v>6</v>
      </c>
      <c r="T18" s="20">
        <f t="shared" si="2"/>
        <v>4.878048780487805E-2</v>
      </c>
      <c r="U18" s="21">
        <f>T18-'2014'!T23</f>
        <v>3.9930930282754157E-2</v>
      </c>
      <c r="V18" s="18">
        <v>8</v>
      </c>
      <c r="W18" s="20">
        <f t="shared" si="3"/>
        <v>6.5040650406504072E-2</v>
      </c>
      <c r="X18" s="21">
        <f>W18-'2014'!W23</f>
        <v>2.9642420318008497E-2</v>
      </c>
      <c r="Y18" s="18">
        <f t="shared" si="46"/>
        <v>4</v>
      </c>
      <c r="Z18" s="20">
        <f t="shared" si="4"/>
        <v>3.2520325203252036E-2</v>
      </c>
      <c r="AA18" s="21">
        <f>Z18-'2014'!Z23</f>
        <v>-1.1727462407367432E-2</v>
      </c>
      <c r="AB18" s="18">
        <v>0</v>
      </c>
      <c r="AC18" s="20">
        <f t="shared" si="5"/>
        <v>0</v>
      </c>
      <c r="AD18" s="21"/>
      <c r="AE18" s="18">
        <v>0</v>
      </c>
      <c r="AF18" s="20">
        <f t="shared" si="6"/>
        <v>0</v>
      </c>
      <c r="AG18" s="21"/>
      <c r="AH18" s="18">
        <v>0</v>
      </c>
      <c r="AI18" s="20">
        <f t="shared" si="7"/>
        <v>0</v>
      </c>
      <c r="AJ18" s="21"/>
      <c r="AK18" s="18">
        <v>1</v>
      </c>
      <c r="AL18" s="20">
        <f t="shared" si="8"/>
        <v>8.130081300813009E-3</v>
      </c>
      <c r="AM18" s="21"/>
      <c r="AN18" s="18">
        <v>0</v>
      </c>
      <c r="AO18" s="20">
        <f t="shared" si="9"/>
        <v>0</v>
      </c>
      <c r="AP18" s="21"/>
      <c r="AQ18" s="18">
        <v>0</v>
      </c>
      <c r="AR18" s="20">
        <f t="shared" si="10"/>
        <v>0</v>
      </c>
      <c r="AS18" s="21"/>
      <c r="AT18" s="18">
        <v>0</v>
      </c>
      <c r="AU18" s="20">
        <f t="shared" si="11"/>
        <v>0</v>
      </c>
      <c r="AV18" s="21"/>
      <c r="AW18" s="18">
        <v>0</v>
      </c>
      <c r="AX18" s="20">
        <f t="shared" si="12"/>
        <v>0</v>
      </c>
      <c r="AY18" s="21"/>
      <c r="AZ18" s="18">
        <v>0</v>
      </c>
      <c r="BA18" s="20">
        <f t="shared" si="13"/>
        <v>0</v>
      </c>
      <c r="BB18" s="21"/>
      <c r="BC18" s="18">
        <v>0</v>
      </c>
      <c r="BD18" s="20">
        <f t="shared" si="14"/>
        <v>0</v>
      </c>
      <c r="BE18" s="21"/>
      <c r="BF18" s="18">
        <v>0</v>
      </c>
      <c r="BG18" s="20">
        <f t="shared" si="15"/>
        <v>0</v>
      </c>
      <c r="BH18" s="21"/>
      <c r="BI18" s="18">
        <v>0</v>
      </c>
      <c r="BJ18" s="20">
        <f t="shared" si="16"/>
        <v>0</v>
      </c>
      <c r="BK18" s="21"/>
      <c r="BL18" s="18">
        <v>0</v>
      </c>
      <c r="BM18" s="20">
        <f t="shared" si="17"/>
        <v>0</v>
      </c>
      <c r="BN18" s="21"/>
      <c r="BO18" s="18">
        <v>0</v>
      </c>
      <c r="BP18" s="20">
        <f t="shared" si="18"/>
        <v>0</v>
      </c>
      <c r="BQ18" s="21"/>
      <c r="BR18" s="18">
        <v>0</v>
      </c>
      <c r="BS18" s="20">
        <f t="shared" si="19"/>
        <v>0</v>
      </c>
      <c r="BT18" s="21"/>
      <c r="BU18" s="18">
        <v>0</v>
      </c>
      <c r="BV18" s="20">
        <f t="shared" si="20"/>
        <v>0</v>
      </c>
      <c r="BW18" s="21"/>
      <c r="BX18" s="18">
        <v>0</v>
      </c>
      <c r="BY18" s="20">
        <f t="shared" si="21"/>
        <v>0</v>
      </c>
      <c r="BZ18" s="21"/>
      <c r="CA18" s="18">
        <v>0</v>
      </c>
      <c r="CB18" s="20">
        <f t="shared" si="22"/>
        <v>0</v>
      </c>
      <c r="CC18" s="21"/>
      <c r="CD18" s="18">
        <v>0</v>
      </c>
      <c r="CE18" s="20">
        <f t="shared" si="23"/>
        <v>0</v>
      </c>
      <c r="CF18" s="21"/>
      <c r="CG18" s="18">
        <v>0</v>
      </c>
      <c r="CH18" s="20">
        <f t="shared" si="24"/>
        <v>0</v>
      </c>
      <c r="CI18" s="21"/>
      <c r="CJ18" s="18">
        <v>1</v>
      </c>
      <c r="CK18" s="20">
        <f t="shared" si="25"/>
        <v>8.130081300813009E-3</v>
      </c>
      <c r="CL18" s="21"/>
      <c r="CM18" s="18">
        <v>0</v>
      </c>
      <c r="CN18" s="20">
        <f t="shared" si="26"/>
        <v>0</v>
      </c>
      <c r="CO18" s="21"/>
      <c r="CP18" s="18">
        <v>0</v>
      </c>
      <c r="CQ18" s="20">
        <f t="shared" si="27"/>
        <v>0</v>
      </c>
      <c r="CR18" s="21"/>
      <c r="CS18" s="18">
        <v>2</v>
      </c>
      <c r="CT18" s="20">
        <f t="shared" si="28"/>
        <v>1.6260162601626018E-2</v>
      </c>
      <c r="CU18" s="21"/>
      <c r="CV18" s="18">
        <v>0</v>
      </c>
      <c r="CW18" s="20">
        <f t="shared" si="29"/>
        <v>0</v>
      </c>
      <c r="CX18" s="21"/>
      <c r="CY18" s="18">
        <v>0</v>
      </c>
      <c r="CZ18" s="20">
        <f t="shared" si="30"/>
        <v>0</v>
      </c>
      <c r="DA18" s="21"/>
      <c r="DB18" s="18">
        <v>0</v>
      </c>
      <c r="DC18" s="20">
        <f t="shared" si="31"/>
        <v>0</v>
      </c>
      <c r="DD18" s="21"/>
      <c r="DE18" s="18">
        <v>0</v>
      </c>
      <c r="DF18" s="20">
        <f t="shared" si="32"/>
        <v>0</v>
      </c>
      <c r="DG18" s="21"/>
      <c r="DH18" s="18">
        <v>0</v>
      </c>
      <c r="DI18" s="20">
        <f t="shared" si="33"/>
        <v>0</v>
      </c>
      <c r="DJ18" s="21"/>
      <c r="DK18" s="18">
        <v>0</v>
      </c>
      <c r="DL18" s="20">
        <f t="shared" si="34"/>
        <v>0</v>
      </c>
      <c r="DM18" s="21"/>
      <c r="DN18" s="18">
        <v>0</v>
      </c>
      <c r="DO18" s="20">
        <f t="shared" si="35"/>
        <v>0</v>
      </c>
      <c r="DP18" s="21"/>
      <c r="DQ18" s="18">
        <v>0</v>
      </c>
      <c r="DR18" s="20">
        <f t="shared" si="36"/>
        <v>0</v>
      </c>
      <c r="DS18" s="21"/>
      <c r="DT18" s="18">
        <v>0</v>
      </c>
      <c r="DU18" s="20">
        <f t="shared" si="37"/>
        <v>0</v>
      </c>
      <c r="DV18" s="21"/>
      <c r="DW18" s="18">
        <v>0</v>
      </c>
      <c r="DX18" s="20">
        <f t="shared" si="38"/>
        <v>0</v>
      </c>
      <c r="DY18" s="21"/>
    </row>
    <row r="19" spans="1:129" x14ac:dyDescent="0.2">
      <c r="A19" s="17" t="s">
        <v>27</v>
      </c>
      <c r="B19" s="18">
        <v>638</v>
      </c>
      <c r="C19" s="19">
        <v>326</v>
      </c>
      <c r="D19" s="20">
        <f t="shared" si="39"/>
        <v>0.5109717868338558</v>
      </c>
      <c r="E19" s="19">
        <v>324</v>
      </c>
      <c r="F19" s="21">
        <f t="shared" si="40"/>
        <v>0.99386503067484666</v>
      </c>
      <c r="G19" s="18">
        <v>147</v>
      </c>
      <c r="H19" s="20">
        <f t="shared" si="41"/>
        <v>0.45370370370370372</v>
      </c>
      <c r="I19" s="21">
        <f>H19-'2014'!H27</f>
        <v>-0.17381307481978625</v>
      </c>
      <c r="J19" s="18">
        <v>42</v>
      </c>
      <c r="K19" s="20">
        <f t="shared" si="43"/>
        <v>0.12962962962962962</v>
      </c>
      <c r="L19" s="21">
        <f>K19-'2014'!K27</f>
        <v>-2.1377081779766355E-2</v>
      </c>
      <c r="M19" s="18">
        <v>59</v>
      </c>
      <c r="N19" s="20">
        <f t="shared" si="44"/>
        <v>0.18209876543209877</v>
      </c>
      <c r="O19" s="21">
        <f>N19-'2014'!N27</f>
        <v>8.142762449250146E-2</v>
      </c>
      <c r="P19" s="18">
        <v>18</v>
      </c>
      <c r="Q19" s="20">
        <f t="shared" si="1"/>
        <v>5.5555555555555552E-2</v>
      </c>
      <c r="R19" s="21">
        <f>Q19-'2014'!Q27</f>
        <v>2.1998508575689781E-2</v>
      </c>
      <c r="S19" s="18">
        <v>4</v>
      </c>
      <c r="T19" s="20">
        <f t="shared" si="2"/>
        <v>1.2345679012345678E-2</v>
      </c>
      <c r="U19" s="21">
        <f>T19-'2014'!T27</f>
        <v>-1.4499958571546939E-2</v>
      </c>
      <c r="V19" s="18">
        <v>26</v>
      </c>
      <c r="W19" s="20">
        <f t="shared" si="3"/>
        <v>8.0246913580246909E-2</v>
      </c>
      <c r="X19" s="21">
        <f>W19-'2014'!W27</f>
        <v>4.6689866600381137E-2</v>
      </c>
      <c r="Y19" s="18">
        <f t="shared" si="46"/>
        <v>28</v>
      </c>
      <c r="Z19" s="20">
        <f t="shared" si="4"/>
        <v>8.6419753086419748E-2</v>
      </c>
      <c r="AA19" s="21">
        <f>Z19-'2014'!Z27</f>
        <v>5.9574115502527128E-2</v>
      </c>
      <c r="AB19" s="18">
        <v>2</v>
      </c>
      <c r="AC19" s="20">
        <f t="shared" si="5"/>
        <v>6.1728395061728392E-3</v>
      </c>
      <c r="AD19" s="21"/>
      <c r="AE19" s="18">
        <v>2</v>
      </c>
      <c r="AF19" s="20">
        <f t="shared" si="6"/>
        <v>6.1728395061728392E-3</v>
      </c>
      <c r="AG19" s="21"/>
      <c r="AH19" s="18">
        <v>0</v>
      </c>
      <c r="AI19" s="20">
        <f t="shared" si="7"/>
        <v>0</v>
      </c>
      <c r="AJ19" s="21"/>
      <c r="AK19" s="18">
        <v>6</v>
      </c>
      <c r="AL19" s="20">
        <f t="shared" si="8"/>
        <v>1.8518518518518517E-2</v>
      </c>
      <c r="AM19" s="21"/>
      <c r="AN19" s="18">
        <v>3</v>
      </c>
      <c r="AO19" s="20">
        <f t="shared" si="9"/>
        <v>9.2592592592592587E-3</v>
      </c>
      <c r="AP19" s="21"/>
      <c r="AQ19" s="18">
        <v>3</v>
      </c>
      <c r="AR19" s="20">
        <f t="shared" si="10"/>
        <v>9.2592592592592587E-3</v>
      </c>
      <c r="AS19" s="21"/>
      <c r="AT19" s="18">
        <v>0</v>
      </c>
      <c r="AU19" s="20">
        <f t="shared" si="11"/>
        <v>0</v>
      </c>
      <c r="AV19" s="21"/>
      <c r="AW19" s="18">
        <v>4</v>
      </c>
      <c r="AX19" s="20">
        <f t="shared" si="12"/>
        <v>1.2345679012345678E-2</v>
      </c>
      <c r="AY19" s="21"/>
      <c r="AZ19" s="18">
        <v>0</v>
      </c>
      <c r="BA19" s="20">
        <f t="shared" si="13"/>
        <v>0</v>
      </c>
      <c r="BB19" s="21"/>
      <c r="BC19" s="18">
        <v>0</v>
      </c>
      <c r="BD19" s="20">
        <f t="shared" si="14"/>
        <v>0</v>
      </c>
      <c r="BE19" s="21"/>
      <c r="BF19" s="18">
        <v>0</v>
      </c>
      <c r="BG19" s="20">
        <f t="shared" si="15"/>
        <v>0</v>
      </c>
      <c r="BH19" s="21"/>
      <c r="BI19" s="18">
        <v>0</v>
      </c>
      <c r="BJ19" s="20">
        <f t="shared" si="16"/>
        <v>0</v>
      </c>
      <c r="BK19" s="21"/>
      <c r="BL19" s="18">
        <v>0</v>
      </c>
      <c r="BM19" s="20">
        <f t="shared" si="17"/>
        <v>0</v>
      </c>
      <c r="BN19" s="21"/>
      <c r="BO19" s="18">
        <v>0</v>
      </c>
      <c r="BP19" s="20">
        <f t="shared" si="18"/>
        <v>0</v>
      </c>
      <c r="BQ19" s="21"/>
      <c r="BR19" s="18">
        <v>0</v>
      </c>
      <c r="BS19" s="20">
        <f t="shared" si="19"/>
        <v>0</v>
      </c>
      <c r="BT19" s="21"/>
      <c r="BU19" s="18">
        <v>0</v>
      </c>
      <c r="BV19" s="20">
        <f t="shared" si="20"/>
        <v>0</v>
      </c>
      <c r="BW19" s="21"/>
      <c r="BX19" s="18">
        <v>0</v>
      </c>
      <c r="BY19" s="20">
        <f t="shared" si="21"/>
        <v>0</v>
      </c>
      <c r="BZ19" s="21"/>
      <c r="CA19" s="18">
        <v>0</v>
      </c>
      <c r="CB19" s="20">
        <f t="shared" si="22"/>
        <v>0</v>
      </c>
      <c r="CC19" s="21"/>
      <c r="CD19" s="18">
        <v>0</v>
      </c>
      <c r="CE19" s="20">
        <f t="shared" si="23"/>
        <v>0</v>
      </c>
      <c r="CF19" s="21"/>
      <c r="CG19" s="18">
        <v>0</v>
      </c>
      <c r="CH19" s="20">
        <f t="shared" si="24"/>
        <v>0</v>
      </c>
      <c r="CI19" s="21"/>
      <c r="CJ19" s="18">
        <v>1</v>
      </c>
      <c r="CK19" s="20">
        <f t="shared" si="25"/>
        <v>3.0864197530864196E-3</v>
      </c>
      <c r="CL19" s="21"/>
      <c r="CM19" s="18">
        <v>0</v>
      </c>
      <c r="CN19" s="20">
        <f t="shared" si="26"/>
        <v>0</v>
      </c>
      <c r="CO19" s="21"/>
      <c r="CP19" s="18">
        <v>1</v>
      </c>
      <c r="CQ19" s="20">
        <f t="shared" si="27"/>
        <v>3.0864197530864196E-3</v>
      </c>
      <c r="CR19" s="21"/>
      <c r="CS19" s="18">
        <v>2</v>
      </c>
      <c r="CT19" s="20">
        <f t="shared" si="28"/>
        <v>6.1728395061728392E-3</v>
      </c>
      <c r="CU19" s="21"/>
      <c r="CV19" s="18">
        <v>0</v>
      </c>
      <c r="CW19" s="20">
        <f t="shared" si="29"/>
        <v>0</v>
      </c>
      <c r="CX19" s="21"/>
      <c r="CY19" s="18">
        <v>0</v>
      </c>
      <c r="CZ19" s="20">
        <f t="shared" si="30"/>
        <v>0</v>
      </c>
      <c r="DA19" s="21"/>
      <c r="DB19" s="18">
        <v>0</v>
      </c>
      <c r="DC19" s="20">
        <f t="shared" si="31"/>
        <v>0</v>
      </c>
      <c r="DD19" s="21"/>
      <c r="DE19" s="18">
        <v>0</v>
      </c>
      <c r="DF19" s="20">
        <f t="shared" si="32"/>
        <v>0</v>
      </c>
      <c r="DG19" s="21"/>
      <c r="DH19" s="18">
        <v>1</v>
      </c>
      <c r="DI19" s="20">
        <f t="shared" si="33"/>
        <v>3.0864197530864196E-3</v>
      </c>
      <c r="DJ19" s="21"/>
      <c r="DK19" s="18">
        <v>0</v>
      </c>
      <c r="DL19" s="20">
        <f t="shared" si="34"/>
        <v>0</v>
      </c>
      <c r="DM19" s="21"/>
      <c r="DN19" s="18">
        <v>1</v>
      </c>
      <c r="DO19" s="20">
        <f t="shared" si="35"/>
        <v>3.0864197530864196E-3</v>
      </c>
      <c r="DP19" s="21"/>
      <c r="DQ19" s="18">
        <v>0</v>
      </c>
      <c r="DR19" s="20">
        <f t="shared" si="36"/>
        <v>0</v>
      </c>
      <c r="DS19" s="21"/>
      <c r="DT19" s="18">
        <v>0</v>
      </c>
      <c r="DU19" s="20">
        <f t="shared" si="37"/>
        <v>0</v>
      </c>
      <c r="DV19" s="21"/>
      <c r="DW19" s="18">
        <v>2</v>
      </c>
      <c r="DX19" s="20">
        <f t="shared" si="38"/>
        <v>6.1728395061728392E-3</v>
      </c>
      <c r="DY19" s="21"/>
    </row>
    <row r="20" spans="1:129" x14ac:dyDescent="0.2">
      <c r="A20" s="17" t="s">
        <v>29</v>
      </c>
      <c r="B20" s="18">
        <v>699</v>
      </c>
      <c r="C20" s="19">
        <v>349</v>
      </c>
      <c r="D20" s="20">
        <f t="shared" si="39"/>
        <v>0.49928469241773965</v>
      </c>
      <c r="E20" s="19">
        <v>346</v>
      </c>
      <c r="F20" s="21">
        <f t="shared" si="40"/>
        <v>0.99140401146131807</v>
      </c>
      <c r="G20" s="18">
        <v>131</v>
      </c>
      <c r="H20" s="20">
        <f t="shared" si="41"/>
        <v>0.37861271676300579</v>
      </c>
      <c r="I20" s="21">
        <f>H20-'2014'!H28</f>
        <v>-8.4020735194289597E-2</v>
      </c>
      <c r="J20" s="18">
        <v>74</v>
      </c>
      <c r="K20" s="20">
        <f t="shared" si="43"/>
        <v>0.2138728323699422</v>
      </c>
      <c r="L20" s="21">
        <f>K20-'2014'!K28</f>
        <v>-0.10641186513895462</v>
      </c>
      <c r="M20" s="18">
        <v>37</v>
      </c>
      <c r="N20" s="20">
        <f t="shared" si="44"/>
        <v>0.1069364161849711</v>
      </c>
      <c r="O20" s="21">
        <f>N20-'2014'!N28</f>
        <v>6.0673070989241566E-2</v>
      </c>
      <c r="P20" s="18">
        <v>30</v>
      </c>
      <c r="Q20" s="20">
        <f t="shared" si="1"/>
        <v>8.6705202312138727E-2</v>
      </c>
      <c r="R20" s="21">
        <f>Q20-'2014'!Q28</f>
        <v>3.6883138255199226E-2</v>
      </c>
      <c r="S20" s="18">
        <v>5</v>
      </c>
      <c r="T20" s="20">
        <f t="shared" si="2"/>
        <v>1.4450867052023121E-2</v>
      </c>
      <c r="U20" s="21">
        <f>T20-'2014'!T28</f>
        <v>3.7747104683932275E-3</v>
      </c>
      <c r="V20" s="18">
        <v>31</v>
      </c>
      <c r="W20" s="20">
        <f t="shared" si="3"/>
        <v>8.9595375722543349E-2</v>
      </c>
      <c r="X20" s="21">
        <f>W20-'2014'!W28</f>
        <v>2.9097155081973955E-2</v>
      </c>
      <c r="Y20" s="18">
        <f t="shared" si="46"/>
        <v>38</v>
      </c>
      <c r="Z20" s="20">
        <f t="shared" si="4"/>
        <v>0.10982658959537572</v>
      </c>
      <c r="AA20" s="21">
        <f>Z20-'2014'!Z28</f>
        <v>6.0004525538436222E-2</v>
      </c>
      <c r="AB20" s="18">
        <v>2</v>
      </c>
      <c r="AC20" s="20">
        <f t="shared" si="5"/>
        <v>5.7803468208092483E-3</v>
      </c>
      <c r="AD20" s="21"/>
      <c r="AE20" s="18">
        <v>5</v>
      </c>
      <c r="AF20" s="20">
        <f t="shared" si="6"/>
        <v>1.4450867052023121E-2</v>
      </c>
      <c r="AG20" s="21"/>
      <c r="AH20" s="18">
        <v>1</v>
      </c>
      <c r="AI20" s="20">
        <f t="shared" si="7"/>
        <v>2.8901734104046241E-3</v>
      </c>
      <c r="AJ20" s="21"/>
      <c r="AK20" s="18">
        <v>10</v>
      </c>
      <c r="AL20" s="20">
        <f t="shared" si="8"/>
        <v>2.8901734104046242E-2</v>
      </c>
      <c r="AM20" s="21"/>
      <c r="AN20" s="18">
        <v>2</v>
      </c>
      <c r="AO20" s="20">
        <f t="shared" si="9"/>
        <v>5.7803468208092483E-3</v>
      </c>
      <c r="AP20" s="21"/>
      <c r="AQ20" s="18">
        <v>3</v>
      </c>
      <c r="AR20" s="20">
        <f t="shared" si="10"/>
        <v>8.670520231213872E-3</v>
      </c>
      <c r="AS20" s="21"/>
      <c r="AT20" s="18">
        <v>0</v>
      </c>
      <c r="AU20" s="20">
        <f t="shared" si="11"/>
        <v>0</v>
      </c>
      <c r="AV20" s="21"/>
      <c r="AW20" s="18">
        <v>0</v>
      </c>
      <c r="AX20" s="20">
        <f t="shared" si="12"/>
        <v>0</v>
      </c>
      <c r="AY20" s="21"/>
      <c r="AZ20" s="18">
        <v>0</v>
      </c>
      <c r="BA20" s="20">
        <f t="shared" si="13"/>
        <v>0</v>
      </c>
      <c r="BB20" s="21"/>
      <c r="BC20" s="18">
        <v>0</v>
      </c>
      <c r="BD20" s="20">
        <f t="shared" si="14"/>
        <v>0</v>
      </c>
      <c r="BE20" s="21"/>
      <c r="BF20" s="18">
        <v>1</v>
      </c>
      <c r="BG20" s="20">
        <f t="shared" si="15"/>
        <v>2.8901734104046241E-3</v>
      </c>
      <c r="BH20" s="21"/>
      <c r="BI20" s="18">
        <v>0</v>
      </c>
      <c r="BJ20" s="20">
        <f t="shared" si="16"/>
        <v>0</v>
      </c>
      <c r="BK20" s="21"/>
      <c r="BL20" s="18">
        <v>2</v>
      </c>
      <c r="BM20" s="20">
        <f t="shared" si="17"/>
        <v>5.7803468208092483E-3</v>
      </c>
      <c r="BN20" s="21"/>
      <c r="BO20" s="18">
        <v>0</v>
      </c>
      <c r="BP20" s="20">
        <f t="shared" si="18"/>
        <v>0</v>
      </c>
      <c r="BQ20" s="21"/>
      <c r="BR20" s="18">
        <v>0</v>
      </c>
      <c r="BS20" s="20">
        <f t="shared" si="19"/>
        <v>0</v>
      </c>
      <c r="BT20" s="21"/>
      <c r="BU20" s="18">
        <v>0</v>
      </c>
      <c r="BV20" s="20">
        <f t="shared" si="20"/>
        <v>0</v>
      </c>
      <c r="BW20" s="21"/>
      <c r="BX20" s="18">
        <v>1</v>
      </c>
      <c r="BY20" s="20">
        <f t="shared" si="21"/>
        <v>2.8901734104046241E-3</v>
      </c>
      <c r="BZ20" s="21"/>
      <c r="CA20" s="18">
        <v>1</v>
      </c>
      <c r="CB20" s="20">
        <f t="shared" si="22"/>
        <v>2.8901734104046241E-3</v>
      </c>
      <c r="CC20" s="21"/>
      <c r="CD20" s="18">
        <v>0</v>
      </c>
      <c r="CE20" s="20">
        <f t="shared" si="23"/>
        <v>0</v>
      </c>
      <c r="CF20" s="21"/>
      <c r="CG20" s="18">
        <v>1</v>
      </c>
      <c r="CH20" s="20">
        <f t="shared" si="24"/>
        <v>2.8901734104046241E-3</v>
      </c>
      <c r="CI20" s="21"/>
      <c r="CJ20" s="18">
        <v>3</v>
      </c>
      <c r="CK20" s="20">
        <f t="shared" si="25"/>
        <v>8.670520231213872E-3</v>
      </c>
      <c r="CL20" s="21"/>
      <c r="CM20" s="18">
        <v>0</v>
      </c>
      <c r="CN20" s="20">
        <f t="shared" si="26"/>
        <v>0</v>
      </c>
      <c r="CO20" s="21"/>
      <c r="CP20" s="18">
        <v>0</v>
      </c>
      <c r="CQ20" s="20">
        <f t="shared" si="27"/>
        <v>0</v>
      </c>
      <c r="CR20" s="21"/>
      <c r="CS20" s="18">
        <v>0</v>
      </c>
      <c r="CT20" s="20">
        <f t="shared" si="28"/>
        <v>0</v>
      </c>
      <c r="CU20" s="21"/>
      <c r="CV20" s="18">
        <v>1</v>
      </c>
      <c r="CW20" s="20">
        <f t="shared" si="29"/>
        <v>2.8901734104046241E-3</v>
      </c>
      <c r="CX20" s="21"/>
      <c r="CY20" s="18">
        <v>0</v>
      </c>
      <c r="CZ20" s="20">
        <f t="shared" si="30"/>
        <v>0</v>
      </c>
      <c r="DA20" s="21"/>
      <c r="DB20" s="18">
        <v>0</v>
      </c>
      <c r="DC20" s="20">
        <f t="shared" si="31"/>
        <v>0</v>
      </c>
      <c r="DD20" s="21"/>
      <c r="DE20" s="18">
        <v>0</v>
      </c>
      <c r="DF20" s="20">
        <f t="shared" si="32"/>
        <v>0</v>
      </c>
      <c r="DG20" s="21"/>
      <c r="DH20" s="18">
        <v>1</v>
      </c>
      <c r="DI20" s="20">
        <f t="shared" si="33"/>
        <v>2.8901734104046241E-3</v>
      </c>
      <c r="DJ20" s="21"/>
      <c r="DK20" s="18">
        <v>0</v>
      </c>
      <c r="DL20" s="20">
        <f t="shared" si="34"/>
        <v>0</v>
      </c>
      <c r="DM20" s="21"/>
      <c r="DN20" s="18">
        <v>0</v>
      </c>
      <c r="DO20" s="20">
        <f t="shared" si="35"/>
        <v>0</v>
      </c>
      <c r="DP20" s="21"/>
      <c r="DQ20" s="18">
        <v>0</v>
      </c>
      <c r="DR20" s="20">
        <f t="shared" si="36"/>
        <v>0</v>
      </c>
      <c r="DS20" s="21"/>
      <c r="DT20" s="18">
        <v>0</v>
      </c>
      <c r="DU20" s="20">
        <f t="shared" si="37"/>
        <v>0</v>
      </c>
      <c r="DV20" s="21"/>
      <c r="DW20" s="18">
        <v>4</v>
      </c>
      <c r="DX20" s="20">
        <f t="shared" si="38"/>
        <v>1.1560693641618497E-2</v>
      </c>
      <c r="DY20" s="21"/>
    </row>
    <row r="21" spans="1:129" x14ac:dyDescent="0.2">
      <c r="A21" s="17" t="s">
        <v>73</v>
      </c>
      <c r="B21" s="18"/>
      <c r="C21" s="19">
        <v>704</v>
      </c>
      <c r="D21" s="20"/>
      <c r="E21" s="19">
        <v>702</v>
      </c>
      <c r="F21" s="21">
        <f t="shared" si="40"/>
        <v>0.99715909090909094</v>
      </c>
      <c r="G21" s="18">
        <v>323</v>
      </c>
      <c r="H21" s="20">
        <f t="shared" si="41"/>
        <v>0.46011396011396011</v>
      </c>
      <c r="I21" s="21"/>
      <c r="J21" s="18">
        <v>115</v>
      </c>
      <c r="K21" s="20">
        <f t="shared" si="43"/>
        <v>0.16381766381766383</v>
      </c>
      <c r="L21" s="21"/>
      <c r="M21" s="18">
        <v>98</v>
      </c>
      <c r="N21" s="20">
        <f t="shared" si="44"/>
        <v>0.1396011396011396</v>
      </c>
      <c r="O21" s="21"/>
      <c r="P21" s="18">
        <v>43</v>
      </c>
      <c r="Q21" s="20">
        <f t="shared" si="1"/>
        <v>6.1253561253561253E-2</v>
      </c>
      <c r="R21" s="20"/>
      <c r="S21" s="18">
        <v>17</v>
      </c>
      <c r="T21" s="20">
        <f t="shared" si="2"/>
        <v>2.4216524216524215E-2</v>
      </c>
      <c r="U21" s="21"/>
      <c r="V21" s="18">
        <v>53</v>
      </c>
      <c r="W21" s="20">
        <f t="shared" si="3"/>
        <v>7.5498575498575499E-2</v>
      </c>
      <c r="X21" s="21"/>
      <c r="Y21" s="18">
        <f t="shared" si="46"/>
        <v>53</v>
      </c>
      <c r="Z21" s="20">
        <f t="shared" si="4"/>
        <v>7.5498575498575499E-2</v>
      </c>
      <c r="AA21" s="21"/>
      <c r="AB21" s="18">
        <v>4</v>
      </c>
      <c r="AC21" s="20">
        <f t="shared" si="5"/>
        <v>5.6980056980056983E-3</v>
      </c>
      <c r="AD21" s="21"/>
      <c r="AE21" s="18">
        <v>10</v>
      </c>
      <c r="AF21" s="20">
        <f t="shared" si="6"/>
        <v>1.4245014245014245E-2</v>
      </c>
      <c r="AG21" s="21"/>
      <c r="AH21" s="18">
        <v>1</v>
      </c>
      <c r="AI21" s="20">
        <f t="shared" si="7"/>
        <v>1.4245014245014246E-3</v>
      </c>
      <c r="AJ21" s="21"/>
      <c r="AK21" s="18">
        <v>10</v>
      </c>
      <c r="AL21" s="20">
        <f t="shared" si="8"/>
        <v>1.4245014245014245E-2</v>
      </c>
      <c r="AM21" s="21"/>
      <c r="AN21" s="18">
        <v>2</v>
      </c>
      <c r="AO21" s="20">
        <f t="shared" si="9"/>
        <v>2.8490028490028491E-3</v>
      </c>
      <c r="AP21" s="21"/>
      <c r="AQ21" s="18">
        <v>2</v>
      </c>
      <c r="AR21" s="20">
        <f t="shared" si="10"/>
        <v>2.8490028490028491E-3</v>
      </c>
      <c r="AS21" s="21"/>
      <c r="AT21" s="18">
        <v>2</v>
      </c>
      <c r="AU21" s="20">
        <f t="shared" si="11"/>
        <v>2.8490028490028491E-3</v>
      </c>
      <c r="AV21" s="21"/>
      <c r="AW21" s="18">
        <v>3</v>
      </c>
      <c r="AX21" s="20">
        <f t="shared" si="12"/>
        <v>4.2735042735042739E-3</v>
      </c>
      <c r="AY21" s="21"/>
      <c r="AZ21" s="18">
        <v>1</v>
      </c>
      <c r="BA21" s="20">
        <f t="shared" si="13"/>
        <v>1.4245014245014246E-3</v>
      </c>
      <c r="BB21" s="21"/>
      <c r="BC21" s="18">
        <v>0</v>
      </c>
      <c r="BD21" s="20">
        <f t="shared" si="14"/>
        <v>0</v>
      </c>
      <c r="BE21" s="21"/>
      <c r="BF21" s="18">
        <v>0</v>
      </c>
      <c r="BG21" s="20">
        <f t="shared" si="15"/>
        <v>0</v>
      </c>
      <c r="BH21" s="21"/>
      <c r="BI21" s="18">
        <v>0</v>
      </c>
      <c r="BJ21" s="20">
        <f t="shared" si="16"/>
        <v>0</v>
      </c>
      <c r="BK21" s="21"/>
      <c r="BL21" s="18">
        <v>1</v>
      </c>
      <c r="BM21" s="20">
        <f t="shared" si="17"/>
        <v>1.4245014245014246E-3</v>
      </c>
      <c r="BN21" s="21"/>
      <c r="BO21" s="18">
        <v>0</v>
      </c>
      <c r="BP21" s="20">
        <f t="shared" si="18"/>
        <v>0</v>
      </c>
      <c r="BQ21" s="21"/>
      <c r="BR21" s="18">
        <v>1</v>
      </c>
      <c r="BS21" s="20">
        <f t="shared" si="19"/>
        <v>1.4245014245014246E-3</v>
      </c>
      <c r="BT21" s="21"/>
      <c r="BU21" s="18">
        <v>0</v>
      </c>
      <c r="BV21" s="20">
        <f t="shared" si="20"/>
        <v>0</v>
      </c>
      <c r="BW21" s="21"/>
      <c r="BX21" s="18">
        <v>1</v>
      </c>
      <c r="BY21" s="20">
        <f t="shared" si="21"/>
        <v>1.4245014245014246E-3</v>
      </c>
      <c r="BZ21" s="21"/>
      <c r="CA21" s="18">
        <v>0</v>
      </c>
      <c r="CB21" s="20">
        <f t="shared" si="22"/>
        <v>0</v>
      </c>
      <c r="CC21" s="21"/>
      <c r="CD21" s="18">
        <v>0</v>
      </c>
      <c r="CE21" s="20">
        <f t="shared" si="23"/>
        <v>0</v>
      </c>
      <c r="CF21" s="21"/>
      <c r="CG21" s="18">
        <v>0</v>
      </c>
      <c r="CH21" s="20">
        <f t="shared" si="24"/>
        <v>0</v>
      </c>
      <c r="CI21" s="21"/>
      <c r="CJ21" s="18">
        <v>1</v>
      </c>
      <c r="CK21" s="20">
        <f t="shared" si="25"/>
        <v>1.4245014245014246E-3</v>
      </c>
      <c r="CL21" s="21"/>
      <c r="CM21" s="18">
        <v>2</v>
      </c>
      <c r="CN21" s="20">
        <f t="shared" si="26"/>
        <v>2.8490028490028491E-3</v>
      </c>
      <c r="CO21" s="21"/>
      <c r="CP21" s="18">
        <v>1</v>
      </c>
      <c r="CQ21" s="20">
        <f t="shared" si="27"/>
        <v>1.4245014245014246E-3</v>
      </c>
      <c r="CR21" s="21"/>
      <c r="CS21" s="18">
        <v>0</v>
      </c>
      <c r="CT21" s="20">
        <f t="shared" si="28"/>
        <v>0</v>
      </c>
      <c r="CU21" s="21"/>
      <c r="CV21" s="18">
        <v>0</v>
      </c>
      <c r="CW21" s="20">
        <f t="shared" si="29"/>
        <v>0</v>
      </c>
      <c r="CX21" s="21"/>
      <c r="CY21" s="18">
        <v>3</v>
      </c>
      <c r="CZ21" s="20">
        <f t="shared" si="30"/>
        <v>4.2735042735042739E-3</v>
      </c>
      <c r="DA21" s="21"/>
      <c r="DB21" s="18">
        <v>1</v>
      </c>
      <c r="DC21" s="20">
        <f t="shared" si="31"/>
        <v>1.4245014245014246E-3</v>
      </c>
      <c r="DD21" s="21"/>
      <c r="DE21" s="18">
        <v>1</v>
      </c>
      <c r="DF21" s="20">
        <f t="shared" si="32"/>
        <v>1.4245014245014246E-3</v>
      </c>
      <c r="DG21" s="21"/>
      <c r="DH21" s="18">
        <v>0</v>
      </c>
      <c r="DI21" s="20">
        <f t="shared" si="33"/>
        <v>0</v>
      </c>
      <c r="DJ21" s="21"/>
      <c r="DK21" s="18">
        <v>0</v>
      </c>
      <c r="DL21" s="20">
        <f t="shared" si="34"/>
        <v>0</v>
      </c>
      <c r="DM21" s="21"/>
      <c r="DN21" s="18">
        <v>1</v>
      </c>
      <c r="DO21" s="20">
        <f t="shared" si="35"/>
        <v>1.4245014245014246E-3</v>
      </c>
      <c r="DP21" s="21"/>
      <c r="DQ21" s="18">
        <v>3</v>
      </c>
      <c r="DR21" s="20">
        <f t="shared" si="36"/>
        <v>4.2735042735042739E-3</v>
      </c>
      <c r="DS21" s="21"/>
      <c r="DT21" s="18">
        <v>0</v>
      </c>
      <c r="DU21" s="20">
        <f t="shared" si="37"/>
        <v>0</v>
      </c>
      <c r="DV21" s="21"/>
      <c r="DW21" s="18">
        <v>2</v>
      </c>
      <c r="DX21" s="20">
        <f t="shared" si="38"/>
        <v>2.8490028490028491E-3</v>
      </c>
      <c r="DY21" s="21"/>
    </row>
    <row r="22" spans="1:129" x14ac:dyDescent="0.2">
      <c r="A22" s="17" t="s">
        <v>74</v>
      </c>
      <c r="B22" s="18"/>
      <c r="C22" s="19">
        <v>801</v>
      </c>
      <c r="D22" s="20"/>
      <c r="E22" s="19">
        <v>793</v>
      </c>
      <c r="F22" s="21">
        <f t="shared" si="40"/>
        <v>0.99001248439450684</v>
      </c>
      <c r="G22" s="18">
        <v>394</v>
      </c>
      <c r="H22" s="20">
        <f t="shared" si="41"/>
        <v>0.49684741488020179</v>
      </c>
      <c r="I22" s="21"/>
      <c r="J22" s="18">
        <v>111</v>
      </c>
      <c r="K22" s="20">
        <f t="shared" si="43"/>
        <v>0.13997477931904162</v>
      </c>
      <c r="L22" s="21"/>
      <c r="M22" s="18">
        <v>122</v>
      </c>
      <c r="N22" s="20">
        <f t="shared" si="44"/>
        <v>0.15384615384615385</v>
      </c>
      <c r="O22" s="21"/>
      <c r="P22" s="18">
        <v>47</v>
      </c>
      <c r="Q22" s="20">
        <f t="shared" si="1"/>
        <v>5.9268600252206809E-2</v>
      </c>
      <c r="R22" s="20"/>
      <c r="S22" s="18">
        <v>17</v>
      </c>
      <c r="T22" s="20">
        <f t="shared" si="2"/>
        <v>2.1437578814627996E-2</v>
      </c>
      <c r="U22" s="21"/>
      <c r="V22" s="18">
        <v>44</v>
      </c>
      <c r="W22" s="20">
        <f t="shared" si="3"/>
        <v>5.5485498108448932E-2</v>
      </c>
      <c r="X22" s="21"/>
      <c r="Y22" s="18">
        <f t="shared" si="46"/>
        <v>58</v>
      </c>
      <c r="Z22" s="20">
        <f t="shared" si="4"/>
        <v>7.3139974779319036E-2</v>
      </c>
      <c r="AA22" s="21"/>
      <c r="AB22" s="18">
        <v>8</v>
      </c>
      <c r="AC22" s="20">
        <f t="shared" si="5"/>
        <v>1.0088272383354351E-2</v>
      </c>
      <c r="AD22" s="21"/>
      <c r="AE22" s="18">
        <v>9</v>
      </c>
      <c r="AF22" s="20">
        <f t="shared" si="6"/>
        <v>1.1349306431273645E-2</v>
      </c>
      <c r="AG22" s="21"/>
      <c r="AH22" s="18">
        <v>0</v>
      </c>
      <c r="AI22" s="20">
        <f t="shared" si="7"/>
        <v>0</v>
      </c>
      <c r="AJ22" s="21"/>
      <c r="AK22" s="18">
        <v>11</v>
      </c>
      <c r="AL22" s="20">
        <f t="shared" si="8"/>
        <v>1.3871374527112233E-2</v>
      </c>
      <c r="AM22" s="21"/>
      <c r="AN22" s="18">
        <v>5</v>
      </c>
      <c r="AO22" s="20">
        <f t="shared" si="9"/>
        <v>6.3051702395964691E-3</v>
      </c>
      <c r="AP22" s="21"/>
      <c r="AQ22" s="18">
        <v>2</v>
      </c>
      <c r="AR22" s="20">
        <f t="shared" si="10"/>
        <v>2.5220680958385876E-3</v>
      </c>
      <c r="AS22" s="21"/>
      <c r="AT22" s="18">
        <v>0</v>
      </c>
      <c r="AU22" s="20">
        <f t="shared" si="11"/>
        <v>0</v>
      </c>
      <c r="AV22" s="21"/>
      <c r="AW22" s="18">
        <v>3</v>
      </c>
      <c r="AX22" s="20">
        <f t="shared" si="12"/>
        <v>3.7831021437578815E-3</v>
      </c>
      <c r="AY22" s="21"/>
      <c r="AZ22" s="18">
        <v>0</v>
      </c>
      <c r="BA22" s="20">
        <f t="shared" si="13"/>
        <v>0</v>
      </c>
      <c r="BB22" s="21"/>
      <c r="BC22" s="18">
        <v>0</v>
      </c>
      <c r="BD22" s="20">
        <f t="shared" si="14"/>
        <v>0</v>
      </c>
      <c r="BE22" s="21"/>
      <c r="BF22" s="18">
        <v>0</v>
      </c>
      <c r="BG22" s="20">
        <f t="shared" si="15"/>
        <v>0</v>
      </c>
      <c r="BH22" s="21"/>
      <c r="BI22" s="18">
        <v>0</v>
      </c>
      <c r="BJ22" s="20">
        <f t="shared" si="16"/>
        <v>0</v>
      </c>
      <c r="BK22" s="21"/>
      <c r="BL22" s="18">
        <v>1</v>
      </c>
      <c r="BM22" s="20">
        <f t="shared" si="17"/>
        <v>1.2610340479192938E-3</v>
      </c>
      <c r="BN22" s="21"/>
      <c r="BO22" s="18">
        <v>2</v>
      </c>
      <c r="BP22" s="20">
        <f t="shared" si="18"/>
        <v>2.5220680958385876E-3</v>
      </c>
      <c r="BQ22" s="21"/>
      <c r="BR22" s="18">
        <v>2</v>
      </c>
      <c r="BS22" s="20">
        <f t="shared" si="19"/>
        <v>2.5220680958385876E-3</v>
      </c>
      <c r="BT22" s="21"/>
      <c r="BU22" s="18">
        <v>1</v>
      </c>
      <c r="BV22" s="20">
        <f t="shared" si="20"/>
        <v>1.2610340479192938E-3</v>
      </c>
      <c r="BW22" s="21"/>
      <c r="BX22" s="18">
        <v>0</v>
      </c>
      <c r="BY22" s="20">
        <f t="shared" si="21"/>
        <v>0</v>
      </c>
      <c r="BZ22" s="21"/>
      <c r="CA22" s="18">
        <v>0</v>
      </c>
      <c r="CB22" s="20">
        <f t="shared" si="22"/>
        <v>0</v>
      </c>
      <c r="CC22" s="21"/>
      <c r="CD22" s="18">
        <v>0</v>
      </c>
      <c r="CE22" s="20">
        <f t="shared" si="23"/>
        <v>0</v>
      </c>
      <c r="CF22" s="21"/>
      <c r="CG22" s="18">
        <v>0</v>
      </c>
      <c r="CH22" s="20">
        <f t="shared" si="24"/>
        <v>0</v>
      </c>
      <c r="CI22" s="21"/>
      <c r="CJ22" s="18">
        <v>1</v>
      </c>
      <c r="CK22" s="20">
        <f t="shared" si="25"/>
        <v>1.2610340479192938E-3</v>
      </c>
      <c r="CL22" s="21"/>
      <c r="CM22" s="18">
        <v>0</v>
      </c>
      <c r="CN22" s="20">
        <f t="shared" si="26"/>
        <v>0</v>
      </c>
      <c r="CO22" s="21"/>
      <c r="CP22" s="18">
        <v>0</v>
      </c>
      <c r="CQ22" s="20">
        <f t="shared" si="27"/>
        <v>0</v>
      </c>
      <c r="CR22" s="21"/>
      <c r="CS22" s="18">
        <v>0</v>
      </c>
      <c r="CT22" s="20">
        <f t="shared" si="28"/>
        <v>0</v>
      </c>
      <c r="CU22" s="21"/>
      <c r="CV22" s="18">
        <v>2</v>
      </c>
      <c r="CW22" s="20">
        <f t="shared" si="29"/>
        <v>2.5220680958385876E-3</v>
      </c>
      <c r="CX22" s="21"/>
      <c r="CY22" s="18">
        <v>0</v>
      </c>
      <c r="CZ22" s="20">
        <f t="shared" si="30"/>
        <v>0</v>
      </c>
      <c r="DA22" s="21"/>
      <c r="DB22" s="18">
        <v>3</v>
      </c>
      <c r="DC22" s="20">
        <f t="shared" si="31"/>
        <v>3.7831021437578815E-3</v>
      </c>
      <c r="DD22" s="21"/>
      <c r="DE22" s="18">
        <v>1</v>
      </c>
      <c r="DF22" s="20">
        <f t="shared" si="32"/>
        <v>1.2610340479192938E-3</v>
      </c>
      <c r="DG22" s="21"/>
      <c r="DH22" s="18">
        <v>0</v>
      </c>
      <c r="DI22" s="20">
        <f t="shared" si="33"/>
        <v>0</v>
      </c>
      <c r="DJ22" s="21"/>
      <c r="DK22" s="18">
        <v>0</v>
      </c>
      <c r="DL22" s="20">
        <f t="shared" si="34"/>
        <v>0</v>
      </c>
      <c r="DM22" s="21"/>
      <c r="DN22" s="18">
        <v>0</v>
      </c>
      <c r="DO22" s="20">
        <f t="shared" si="35"/>
        <v>0</v>
      </c>
      <c r="DP22" s="21"/>
      <c r="DQ22" s="18">
        <v>1</v>
      </c>
      <c r="DR22" s="20">
        <f t="shared" si="36"/>
        <v>1.2610340479192938E-3</v>
      </c>
      <c r="DS22" s="21"/>
      <c r="DT22" s="18">
        <v>1</v>
      </c>
      <c r="DU22" s="20">
        <f t="shared" si="37"/>
        <v>1.2610340479192938E-3</v>
      </c>
      <c r="DV22" s="21"/>
      <c r="DW22" s="18">
        <v>5</v>
      </c>
      <c r="DX22" s="20">
        <f t="shared" si="38"/>
        <v>6.3051702395964691E-3</v>
      </c>
      <c r="DY22" s="21"/>
    </row>
    <row r="23" spans="1:129" x14ac:dyDescent="0.2">
      <c r="A23" s="22" t="s">
        <v>7</v>
      </c>
      <c r="B23" s="23"/>
      <c r="C23" s="24">
        <f>C22+C21</f>
        <v>1505</v>
      </c>
      <c r="D23" s="25"/>
      <c r="E23" s="24">
        <f>E22+E21</f>
        <v>1495</v>
      </c>
      <c r="F23" s="26">
        <f t="shared" si="40"/>
        <v>0.99335548172757471</v>
      </c>
      <c r="G23" s="23">
        <f>G22+G21</f>
        <v>717</v>
      </c>
      <c r="H23" s="25">
        <f t="shared" si="41"/>
        <v>0.47959866220735786</v>
      </c>
      <c r="I23" s="26">
        <f>H23-'2014'!H29</f>
        <v>1.3087758780566561E-2</v>
      </c>
      <c r="J23" s="24">
        <f>J22+J21</f>
        <v>226</v>
      </c>
      <c r="K23" s="25">
        <f t="shared" si="43"/>
        <v>0.15117056856187291</v>
      </c>
      <c r="L23" s="26">
        <f>K23-'2014'!K29</f>
        <v>-0.11829983642255074</v>
      </c>
      <c r="M23" s="23">
        <f>M22+M21</f>
        <v>220</v>
      </c>
      <c r="N23" s="25">
        <f t="shared" si="44"/>
        <v>0.14715719063545152</v>
      </c>
      <c r="O23" s="26">
        <f>N23-'2014'!N29</f>
        <v>7.1612019295887661E-2</v>
      </c>
      <c r="P23" s="23">
        <f>P22+P21</f>
        <v>90</v>
      </c>
      <c r="Q23" s="25">
        <f t="shared" si="1"/>
        <v>6.0200668896321072E-2</v>
      </c>
      <c r="R23" s="26">
        <f>Q23-'2014'!Q29</f>
        <v>-4.4410756519655259E-3</v>
      </c>
      <c r="S23" s="23">
        <f>S22+S21</f>
        <v>34</v>
      </c>
      <c r="T23" s="25">
        <f t="shared" si="2"/>
        <v>2.2742474916387961E-2</v>
      </c>
      <c r="U23" s="26">
        <f>T23-'2014'!T29</f>
        <v>-6.2201106492044966E-4</v>
      </c>
      <c r="V23" s="23">
        <f>V22+V21</f>
        <v>97</v>
      </c>
      <c r="W23" s="25">
        <f t="shared" si="3"/>
        <v>6.488294314381271E-2</v>
      </c>
      <c r="X23" s="26">
        <f>W23-'2014'!W29</f>
        <v>8.0293605892955769E-3</v>
      </c>
      <c r="Y23" s="23">
        <f>Y22+Y21</f>
        <v>111</v>
      </c>
      <c r="Z23" s="25">
        <f t="shared" si="4"/>
        <v>7.4247491638795987E-2</v>
      </c>
      <c r="AA23" s="26">
        <f>Z23-'2014'!Z29</f>
        <v>3.0633784473686955E-2</v>
      </c>
      <c r="AB23" s="23">
        <f t="shared" ref="AB23:DW23" si="47">AB22+AB21</f>
        <v>12</v>
      </c>
      <c r="AC23" s="25">
        <f t="shared" si="5"/>
        <v>8.0267558528428085E-3</v>
      </c>
      <c r="AD23" s="26"/>
      <c r="AE23" s="23">
        <f t="shared" si="47"/>
        <v>19</v>
      </c>
      <c r="AF23" s="25">
        <f t="shared" si="6"/>
        <v>1.2709030100334449E-2</v>
      </c>
      <c r="AG23" s="26"/>
      <c r="AH23" s="23">
        <f t="shared" si="47"/>
        <v>1</v>
      </c>
      <c r="AI23" s="25">
        <f t="shared" si="7"/>
        <v>6.6889632107023408E-4</v>
      </c>
      <c r="AJ23" s="26"/>
      <c r="AK23" s="23">
        <f t="shared" si="47"/>
        <v>21</v>
      </c>
      <c r="AL23" s="25">
        <f t="shared" si="8"/>
        <v>1.4046822742474917E-2</v>
      </c>
      <c r="AM23" s="26"/>
      <c r="AN23" s="23">
        <f t="shared" si="47"/>
        <v>7</v>
      </c>
      <c r="AO23" s="25">
        <f t="shared" si="9"/>
        <v>4.6822742474916385E-3</v>
      </c>
      <c r="AP23" s="26"/>
      <c r="AQ23" s="23">
        <f t="shared" si="47"/>
        <v>4</v>
      </c>
      <c r="AR23" s="25">
        <f t="shared" si="10"/>
        <v>2.6755852842809363E-3</v>
      </c>
      <c r="AS23" s="26"/>
      <c r="AT23" s="23">
        <f t="shared" si="47"/>
        <v>2</v>
      </c>
      <c r="AU23" s="25">
        <f t="shared" si="11"/>
        <v>1.3377926421404682E-3</v>
      </c>
      <c r="AV23" s="26"/>
      <c r="AW23" s="23">
        <f t="shared" si="47"/>
        <v>6</v>
      </c>
      <c r="AX23" s="25">
        <f t="shared" si="12"/>
        <v>4.0133779264214043E-3</v>
      </c>
      <c r="AY23" s="26"/>
      <c r="AZ23" s="23">
        <f t="shared" si="47"/>
        <v>1</v>
      </c>
      <c r="BA23" s="25">
        <f t="shared" si="13"/>
        <v>6.6889632107023408E-4</v>
      </c>
      <c r="BB23" s="26"/>
      <c r="BC23" s="23">
        <f t="shared" si="47"/>
        <v>0</v>
      </c>
      <c r="BD23" s="25">
        <f t="shared" si="14"/>
        <v>0</v>
      </c>
      <c r="BE23" s="26"/>
      <c r="BF23" s="23">
        <f t="shared" si="47"/>
        <v>0</v>
      </c>
      <c r="BG23" s="25">
        <f t="shared" si="15"/>
        <v>0</v>
      </c>
      <c r="BH23" s="26"/>
      <c r="BI23" s="23">
        <f t="shared" si="47"/>
        <v>0</v>
      </c>
      <c r="BJ23" s="25">
        <f t="shared" si="16"/>
        <v>0</v>
      </c>
      <c r="BK23" s="26"/>
      <c r="BL23" s="23">
        <f t="shared" si="47"/>
        <v>2</v>
      </c>
      <c r="BM23" s="25">
        <f t="shared" si="17"/>
        <v>1.3377926421404682E-3</v>
      </c>
      <c r="BN23" s="26"/>
      <c r="BO23" s="23">
        <f t="shared" si="47"/>
        <v>2</v>
      </c>
      <c r="BP23" s="25">
        <f t="shared" si="18"/>
        <v>1.3377926421404682E-3</v>
      </c>
      <c r="BQ23" s="26"/>
      <c r="BR23" s="23">
        <f t="shared" si="47"/>
        <v>3</v>
      </c>
      <c r="BS23" s="25">
        <f t="shared" si="19"/>
        <v>2.0066889632107021E-3</v>
      </c>
      <c r="BT23" s="26"/>
      <c r="BU23" s="23">
        <f t="shared" si="47"/>
        <v>1</v>
      </c>
      <c r="BV23" s="25">
        <f t="shared" si="20"/>
        <v>6.6889632107023408E-4</v>
      </c>
      <c r="BW23" s="26"/>
      <c r="BX23" s="23">
        <f t="shared" si="47"/>
        <v>1</v>
      </c>
      <c r="BY23" s="25">
        <f t="shared" si="21"/>
        <v>6.6889632107023408E-4</v>
      </c>
      <c r="BZ23" s="26"/>
      <c r="CA23" s="23">
        <f t="shared" si="47"/>
        <v>0</v>
      </c>
      <c r="CB23" s="25">
        <f t="shared" si="22"/>
        <v>0</v>
      </c>
      <c r="CC23" s="26"/>
      <c r="CD23" s="23">
        <f t="shared" si="47"/>
        <v>0</v>
      </c>
      <c r="CE23" s="25">
        <f t="shared" si="23"/>
        <v>0</v>
      </c>
      <c r="CF23" s="26"/>
      <c r="CG23" s="23">
        <f t="shared" si="47"/>
        <v>0</v>
      </c>
      <c r="CH23" s="25">
        <f t="shared" si="24"/>
        <v>0</v>
      </c>
      <c r="CI23" s="26"/>
      <c r="CJ23" s="23">
        <f t="shared" si="47"/>
        <v>2</v>
      </c>
      <c r="CK23" s="25">
        <f t="shared" si="25"/>
        <v>1.3377926421404682E-3</v>
      </c>
      <c r="CL23" s="26"/>
      <c r="CM23" s="23">
        <f t="shared" si="47"/>
        <v>2</v>
      </c>
      <c r="CN23" s="25">
        <f t="shared" si="26"/>
        <v>1.3377926421404682E-3</v>
      </c>
      <c r="CO23" s="26"/>
      <c r="CP23" s="23">
        <f t="shared" si="47"/>
        <v>1</v>
      </c>
      <c r="CQ23" s="25">
        <f t="shared" si="27"/>
        <v>6.6889632107023408E-4</v>
      </c>
      <c r="CR23" s="26"/>
      <c r="CS23" s="23">
        <f t="shared" si="47"/>
        <v>0</v>
      </c>
      <c r="CT23" s="25">
        <f t="shared" si="28"/>
        <v>0</v>
      </c>
      <c r="CU23" s="26"/>
      <c r="CV23" s="23">
        <f t="shared" si="47"/>
        <v>2</v>
      </c>
      <c r="CW23" s="25">
        <f t="shared" si="29"/>
        <v>1.3377926421404682E-3</v>
      </c>
      <c r="CX23" s="26"/>
      <c r="CY23" s="23">
        <f t="shared" si="47"/>
        <v>3</v>
      </c>
      <c r="CZ23" s="25">
        <f t="shared" si="30"/>
        <v>2.0066889632107021E-3</v>
      </c>
      <c r="DA23" s="26"/>
      <c r="DB23" s="23">
        <f t="shared" si="47"/>
        <v>4</v>
      </c>
      <c r="DC23" s="25">
        <f t="shared" si="31"/>
        <v>2.6755852842809363E-3</v>
      </c>
      <c r="DD23" s="26"/>
      <c r="DE23" s="23">
        <f t="shared" si="47"/>
        <v>2</v>
      </c>
      <c r="DF23" s="25">
        <f t="shared" si="32"/>
        <v>1.3377926421404682E-3</v>
      </c>
      <c r="DG23" s="26"/>
      <c r="DH23" s="23">
        <f t="shared" si="47"/>
        <v>0</v>
      </c>
      <c r="DI23" s="25">
        <f t="shared" si="33"/>
        <v>0</v>
      </c>
      <c r="DJ23" s="26"/>
      <c r="DK23" s="23">
        <f t="shared" si="47"/>
        <v>0</v>
      </c>
      <c r="DL23" s="25">
        <f t="shared" si="34"/>
        <v>0</v>
      </c>
      <c r="DM23" s="26"/>
      <c r="DN23" s="23">
        <f t="shared" si="47"/>
        <v>1</v>
      </c>
      <c r="DO23" s="25">
        <f t="shared" si="35"/>
        <v>6.6889632107023408E-4</v>
      </c>
      <c r="DP23" s="26"/>
      <c r="DQ23" s="23">
        <f t="shared" si="47"/>
        <v>4</v>
      </c>
      <c r="DR23" s="25">
        <f t="shared" si="36"/>
        <v>2.6755852842809363E-3</v>
      </c>
      <c r="DS23" s="26"/>
      <c r="DT23" s="23">
        <f t="shared" si="47"/>
        <v>1</v>
      </c>
      <c r="DU23" s="25">
        <f t="shared" si="37"/>
        <v>6.6889632107023408E-4</v>
      </c>
      <c r="DV23" s="26"/>
      <c r="DW23" s="23">
        <f t="shared" si="47"/>
        <v>7</v>
      </c>
      <c r="DX23" s="25">
        <f t="shared" si="38"/>
        <v>4.6822742474916385E-3</v>
      </c>
      <c r="DY23" s="26"/>
    </row>
    <row r="24" spans="1:129" x14ac:dyDescent="0.2">
      <c r="A24" s="27" t="s">
        <v>32</v>
      </c>
      <c r="B24" s="28">
        <f>SUM(B9:B22)</f>
        <v>10650</v>
      </c>
      <c r="C24" s="29">
        <f>SUM(C9:C22)</f>
        <v>6511</v>
      </c>
      <c r="D24" s="30"/>
      <c r="E24" s="29">
        <f>SUM(E9:E22)</f>
        <v>6449</v>
      </c>
      <c r="F24" s="31">
        <f t="shared" si="40"/>
        <v>0.9904776532022731</v>
      </c>
      <c r="G24" s="28">
        <f>SUM(G9:G22)</f>
        <v>2802</v>
      </c>
      <c r="H24" s="30">
        <f t="shared" si="41"/>
        <v>0.43448596681656071</v>
      </c>
      <c r="I24" s="31">
        <f>H24-'2014'!H30</f>
        <v>-7.5689471779930573E-2</v>
      </c>
      <c r="J24" s="29">
        <f>SUM(J9:J22)</f>
        <v>1141</v>
      </c>
      <c r="K24" s="30">
        <f t="shared" si="43"/>
        <v>0.17692665529539464</v>
      </c>
      <c r="L24" s="31">
        <f>K24-'2014'!K30</f>
        <v>-0.10061720435372817</v>
      </c>
      <c r="M24" s="28">
        <f>SUM(M9:M22)</f>
        <v>941</v>
      </c>
      <c r="N24" s="30">
        <f t="shared" si="44"/>
        <v>0.14591409520855947</v>
      </c>
      <c r="O24" s="31">
        <f>N24-'2014'!N30</f>
        <v>8.6966726787506832E-2</v>
      </c>
      <c r="P24" s="28">
        <f>SUM(P9:P22)</f>
        <v>468</v>
      </c>
      <c r="Q24" s="30">
        <f t="shared" si="1"/>
        <v>7.2569390603194298E-2</v>
      </c>
      <c r="R24" s="31">
        <f>Q24-'2014'!Q30</f>
        <v>2.8885180076878507E-2</v>
      </c>
      <c r="S24" s="28">
        <f>SUM(S9:S22)</f>
        <v>190</v>
      </c>
      <c r="T24" s="30">
        <f t="shared" si="2"/>
        <v>2.9461932082493411E-2</v>
      </c>
      <c r="U24" s="31">
        <f>T24-'2014'!T30</f>
        <v>2.268949626353059E-3</v>
      </c>
      <c r="V24" s="28">
        <f>SUM(V9:V22)</f>
        <v>424</v>
      </c>
      <c r="W24" s="30">
        <f t="shared" si="3"/>
        <v>6.5746627384090553E-2</v>
      </c>
      <c r="X24" s="31">
        <f>W24-'2014'!W30</f>
        <v>2.3465925629704586E-2</v>
      </c>
      <c r="Y24" s="28">
        <f>SUM(Y9:Y22)</f>
        <v>483</v>
      </c>
      <c r="Z24" s="30">
        <f t="shared" si="4"/>
        <v>7.4895332609706933E-2</v>
      </c>
      <c r="AA24" s="31">
        <f>Z24-'2014'!Z30</f>
        <v>3.4719894013215707E-2</v>
      </c>
      <c r="AB24" s="28">
        <f t="shared" ref="AB24:DW24" si="48">SUM(AB9:AB22)</f>
        <v>33</v>
      </c>
      <c r="AC24" s="30">
        <f t="shared" si="5"/>
        <v>5.1170724143278024E-3</v>
      </c>
      <c r="AD24" s="31"/>
      <c r="AE24" s="28">
        <f t="shared" si="48"/>
        <v>68</v>
      </c>
      <c r="AF24" s="30">
        <f t="shared" si="6"/>
        <v>1.0544270429523958E-2</v>
      </c>
      <c r="AG24" s="31"/>
      <c r="AH24" s="28">
        <f t="shared" si="48"/>
        <v>9</v>
      </c>
      <c r="AI24" s="30">
        <f t="shared" si="7"/>
        <v>1.3955652039075825E-3</v>
      </c>
      <c r="AJ24" s="31"/>
      <c r="AK24" s="28">
        <f t="shared" si="48"/>
        <v>90</v>
      </c>
      <c r="AL24" s="30">
        <f t="shared" si="8"/>
        <v>1.3955652039075825E-2</v>
      </c>
      <c r="AM24" s="31"/>
      <c r="AN24" s="28">
        <f t="shared" si="48"/>
        <v>58</v>
      </c>
      <c r="AO24" s="30">
        <f t="shared" si="9"/>
        <v>8.9936424251821981E-3</v>
      </c>
      <c r="AP24" s="31"/>
      <c r="AQ24" s="28">
        <f t="shared" si="48"/>
        <v>26</v>
      </c>
      <c r="AR24" s="30">
        <f t="shared" si="10"/>
        <v>4.0316328112885722E-3</v>
      </c>
      <c r="AS24" s="31"/>
      <c r="AT24" s="28">
        <f t="shared" si="48"/>
        <v>11</v>
      </c>
      <c r="AU24" s="30">
        <f t="shared" si="11"/>
        <v>1.7056908047759342E-3</v>
      </c>
      <c r="AV24" s="31"/>
      <c r="AW24" s="28">
        <f t="shared" si="48"/>
        <v>27</v>
      </c>
      <c r="AX24" s="30">
        <f t="shared" si="12"/>
        <v>4.1866956117227478E-3</v>
      </c>
      <c r="AY24" s="31"/>
      <c r="AZ24" s="28">
        <f t="shared" si="48"/>
        <v>1</v>
      </c>
      <c r="BA24" s="30">
        <f t="shared" si="13"/>
        <v>1.5506280043417584E-4</v>
      </c>
      <c r="BB24" s="31"/>
      <c r="BC24" s="28">
        <f t="shared" si="48"/>
        <v>0</v>
      </c>
      <c r="BD24" s="30">
        <f t="shared" si="14"/>
        <v>0</v>
      </c>
      <c r="BE24" s="31"/>
      <c r="BF24" s="28">
        <f t="shared" si="48"/>
        <v>3</v>
      </c>
      <c r="BG24" s="30">
        <f t="shared" si="15"/>
        <v>4.6518840130252751E-4</v>
      </c>
      <c r="BH24" s="31"/>
      <c r="BI24" s="28">
        <f t="shared" si="48"/>
        <v>0</v>
      </c>
      <c r="BJ24" s="30">
        <f t="shared" si="16"/>
        <v>0</v>
      </c>
      <c r="BK24" s="31"/>
      <c r="BL24" s="28">
        <f t="shared" si="48"/>
        <v>8</v>
      </c>
      <c r="BM24" s="30">
        <f t="shared" si="17"/>
        <v>1.2405024034734067E-3</v>
      </c>
      <c r="BN24" s="31"/>
      <c r="BO24" s="28">
        <f t="shared" si="48"/>
        <v>9</v>
      </c>
      <c r="BP24" s="30">
        <f t="shared" si="18"/>
        <v>1.3955652039075825E-3</v>
      </c>
      <c r="BQ24" s="31"/>
      <c r="BR24" s="28">
        <f t="shared" si="48"/>
        <v>8</v>
      </c>
      <c r="BS24" s="30">
        <f t="shared" si="19"/>
        <v>1.2405024034734067E-3</v>
      </c>
      <c r="BT24" s="31"/>
      <c r="BU24" s="28">
        <f t="shared" si="48"/>
        <v>2</v>
      </c>
      <c r="BV24" s="30">
        <f t="shared" si="20"/>
        <v>3.1012560086835167E-4</v>
      </c>
      <c r="BW24" s="31"/>
      <c r="BX24" s="28">
        <f t="shared" si="48"/>
        <v>3</v>
      </c>
      <c r="BY24" s="30">
        <f t="shared" si="21"/>
        <v>4.6518840130252751E-4</v>
      </c>
      <c r="BZ24" s="31"/>
      <c r="CA24" s="28">
        <f t="shared" si="48"/>
        <v>1</v>
      </c>
      <c r="CB24" s="30">
        <f t="shared" si="22"/>
        <v>1.5506280043417584E-4</v>
      </c>
      <c r="CC24" s="31"/>
      <c r="CD24" s="28">
        <f t="shared" si="48"/>
        <v>6</v>
      </c>
      <c r="CE24" s="30">
        <f t="shared" si="23"/>
        <v>9.3037680260505502E-4</v>
      </c>
      <c r="CF24" s="31"/>
      <c r="CG24" s="28">
        <f t="shared" si="48"/>
        <v>1</v>
      </c>
      <c r="CH24" s="30">
        <f t="shared" si="24"/>
        <v>1.5506280043417584E-4</v>
      </c>
      <c r="CI24" s="31"/>
      <c r="CJ24" s="28">
        <f t="shared" si="48"/>
        <v>15</v>
      </c>
      <c r="CK24" s="30">
        <f t="shared" si="25"/>
        <v>2.3259420065126378E-3</v>
      </c>
      <c r="CL24" s="31"/>
      <c r="CM24" s="28">
        <f t="shared" si="48"/>
        <v>3</v>
      </c>
      <c r="CN24" s="30">
        <f t="shared" si="26"/>
        <v>4.6518840130252751E-4</v>
      </c>
      <c r="CO24" s="31"/>
      <c r="CP24" s="28">
        <f t="shared" si="48"/>
        <v>3</v>
      </c>
      <c r="CQ24" s="30">
        <f t="shared" si="27"/>
        <v>4.6518840130252751E-4</v>
      </c>
      <c r="CR24" s="31"/>
      <c r="CS24" s="28">
        <f t="shared" si="48"/>
        <v>10</v>
      </c>
      <c r="CT24" s="30">
        <f t="shared" si="28"/>
        <v>1.5506280043417584E-3</v>
      </c>
      <c r="CU24" s="31"/>
      <c r="CV24" s="28">
        <f t="shared" si="48"/>
        <v>9</v>
      </c>
      <c r="CW24" s="30">
        <f t="shared" si="29"/>
        <v>1.3955652039075825E-3</v>
      </c>
      <c r="CX24" s="31"/>
      <c r="CY24" s="28">
        <f t="shared" si="48"/>
        <v>5</v>
      </c>
      <c r="CZ24" s="30">
        <f t="shared" si="30"/>
        <v>7.7531400217087918E-4</v>
      </c>
      <c r="DA24" s="31"/>
      <c r="DB24" s="28">
        <f t="shared" si="48"/>
        <v>6</v>
      </c>
      <c r="DC24" s="30">
        <f t="shared" si="31"/>
        <v>9.3037680260505502E-4</v>
      </c>
      <c r="DD24" s="31"/>
      <c r="DE24" s="28">
        <f t="shared" si="48"/>
        <v>6</v>
      </c>
      <c r="DF24" s="30">
        <f t="shared" si="32"/>
        <v>9.3037680260505502E-4</v>
      </c>
      <c r="DG24" s="31"/>
      <c r="DH24" s="28">
        <f t="shared" si="48"/>
        <v>4</v>
      </c>
      <c r="DI24" s="30">
        <f t="shared" si="33"/>
        <v>6.2025120173670335E-4</v>
      </c>
      <c r="DJ24" s="31"/>
      <c r="DK24" s="28">
        <f t="shared" si="48"/>
        <v>3</v>
      </c>
      <c r="DL24" s="30">
        <f t="shared" si="34"/>
        <v>4.6518840130252751E-4</v>
      </c>
      <c r="DM24" s="31"/>
      <c r="DN24" s="28">
        <f t="shared" si="48"/>
        <v>7</v>
      </c>
      <c r="DO24" s="30">
        <f t="shared" si="35"/>
        <v>1.0854396030392309E-3</v>
      </c>
      <c r="DP24" s="31"/>
      <c r="DQ24" s="28">
        <f t="shared" si="48"/>
        <v>17</v>
      </c>
      <c r="DR24" s="30">
        <f t="shared" si="36"/>
        <v>2.6360676073809894E-3</v>
      </c>
      <c r="DS24" s="31"/>
      <c r="DT24" s="28">
        <f t="shared" si="48"/>
        <v>7</v>
      </c>
      <c r="DU24" s="30">
        <f t="shared" si="37"/>
        <v>1.0854396030392309E-3</v>
      </c>
      <c r="DV24" s="31"/>
      <c r="DW24" s="28">
        <f t="shared" si="48"/>
        <v>24</v>
      </c>
      <c r="DX24" s="30">
        <f t="shared" si="38"/>
        <v>3.7215072104202201E-3</v>
      </c>
      <c r="DY24" s="31"/>
    </row>
    <row r="26" spans="1:129" x14ac:dyDescent="0.2">
      <c r="A26" s="39"/>
      <c r="B26" s="38"/>
      <c r="C26" s="38"/>
      <c r="D26" s="38"/>
      <c r="E26" s="38"/>
      <c r="F26" s="38"/>
      <c r="G26" s="38"/>
      <c r="H26" s="38"/>
      <c r="I26" s="38"/>
    </row>
    <row r="27" spans="1:129" x14ac:dyDescent="0.2">
      <c r="A27" s="58" t="s">
        <v>9</v>
      </c>
      <c r="B27" s="40"/>
      <c r="C27" s="5" t="s">
        <v>0</v>
      </c>
      <c r="D27" s="7" t="s">
        <v>1</v>
      </c>
      <c r="E27" s="11" t="s">
        <v>6</v>
      </c>
      <c r="F27" s="54" t="s">
        <v>112</v>
      </c>
      <c r="G27" s="48" t="s">
        <v>39</v>
      </c>
      <c r="H27" s="9" t="s">
        <v>2</v>
      </c>
      <c r="I27" s="42" t="s">
        <v>20</v>
      </c>
      <c r="K27" s="58" t="s">
        <v>130</v>
      </c>
      <c r="L27" s="5" t="s">
        <v>0</v>
      </c>
      <c r="M27" s="7" t="s">
        <v>1</v>
      </c>
      <c r="N27" s="11" t="s">
        <v>6</v>
      </c>
      <c r="O27" s="54" t="s">
        <v>112</v>
      </c>
      <c r="P27" s="48" t="s">
        <v>39</v>
      </c>
      <c r="Q27" s="9" t="s">
        <v>2</v>
      </c>
      <c r="R27" s="42" t="s">
        <v>20</v>
      </c>
    </row>
    <row r="28" spans="1:129" x14ac:dyDescent="0.2">
      <c r="A28" s="59" t="str">
        <f>CONCATENATE(A9," Prozentual")</f>
        <v>300-Kernstadt Prozentual</v>
      </c>
      <c r="B28" s="60"/>
      <c r="C28" s="41">
        <f>$H9</f>
        <v>0.36728395061728397</v>
      </c>
      <c r="D28" s="41">
        <f>$K9</f>
        <v>0.19598765432098766</v>
      </c>
      <c r="E28" s="41">
        <f>$N9</f>
        <v>0.14917695473251028</v>
      </c>
      <c r="F28" s="41">
        <f>$Q9</f>
        <v>9.7222222222222224E-2</v>
      </c>
      <c r="G28" s="41">
        <f>$T9</f>
        <v>4.9382716049382713E-2</v>
      </c>
      <c r="H28" s="41">
        <f>$W9</f>
        <v>6.3786008230452676E-2</v>
      </c>
      <c r="I28" s="41">
        <f>$Z9</f>
        <v>7.716049382716049E-2</v>
      </c>
      <c r="K28" s="1">
        <v>2009</v>
      </c>
      <c r="L28" s="41">
        <f>'2009'!H9</f>
        <v>0.5200254291163382</v>
      </c>
      <c r="M28" s="41">
        <f>'2009'!K9</f>
        <v>0.21805467260012715</v>
      </c>
      <c r="N28" s="41">
        <f>'2009'!N9</f>
        <v>5.9122695486331853E-2</v>
      </c>
      <c r="O28" s="41"/>
      <c r="P28" s="41">
        <f>'2009'!Q9</f>
        <v>3.4965034965034968E-2</v>
      </c>
      <c r="Q28" s="41">
        <f>'2009'!T9</f>
        <v>0.12523839796567068</v>
      </c>
      <c r="R28" s="41">
        <f>'2009'!W9</f>
        <v>4.2593769866497141E-2</v>
      </c>
    </row>
    <row r="29" spans="1:129" x14ac:dyDescent="0.2">
      <c r="A29" s="59" t="str">
        <f>CONCATENATE(A9," Gewinn/Verlust")</f>
        <v>300-Kernstadt Gewinn/Verlust</v>
      </c>
      <c r="B29" s="60"/>
      <c r="C29" s="41">
        <f>I9</f>
        <v>-8.325848716191192E-2</v>
      </c>
      <c r="D29" s="41">
        <f>L9</f>
        <v>-0.1147972850536135</v>
      </c>
      <c r="E29" s="41">
        <f>O9</f>
        <v>8.9827880067545371E-2</v>
      </c>
      <c r="F29" s="41">
        <f>R9</f>
        <v>6.0208820818265618E-2</v>
      </c>
      <c r="G29" s="41">
        <f>U9</f>
        <v>1.6198287204456104E-2</v>
      </c>
      <c r="H29" s="41">
        <f>X9</f>
        <v>4.4369335654877717E-3</v>
      </c>
      <c r="I29" s="41">
        <f>AA9</f>
        <v>2.7383850559770571E-2</v>
      </c>
      <c r="K29" s="1">
        <v>2014</v>
      </c>
      <c r="L29" s="41">
        <f>'2014'!H13</f>
        <v>0.45054243777919589</v>
      </c>
      <c r="M29" s="41">
        <f>'2014'!K13</f>
        <v>0.31078493937460117</v>
      </c>
      <c r="N29" s="41">
        <f>'2014'!N13</f>
        <v>5.9349074664964904E-2</v>
      </c>
      <c r="O29" s="41">
        <f>'2014'!Q13</f>
        <v>3.7013401403956606E-2</v>
      </c>
      <c r="P29" s="41">
        <f>'2014'!T13</f>
        <v>3.318442884492661E-2</v>
      </c>
      <c r="Q29" s="41">
        <f>'2014'!W13</f>
        <v>5.9349074664964904E-2</v>
      </c>
      <c r="R29" s="41">
        <f>'2014'!Z13</f>
        <v>4.9776643267389918E-2</v>
      </c>
    </row>
    <row r="30" spans="1:129" x14ac:dyDescent="0.2">
      <c r="K30" s="1">
        <v>2019</v>
      </c>
      <c r="L30" s="41">
        <f>H9</f>
        <v>0.36728395061728397</v>
      </c>
      <c r="M30" s="41">
        <f>K9</f>
        <v>0.19598765432098766</v>
      </c>
      <c r="N30" s="41">
        <f>N9</f>
        <v>0.14917695473251028</v>
      </c>
      <c r="O30" s="41">
        <f>Q9</f>
        <v>9.7222222222222224E-2</v>
      </c>
      <c r="P30" s="41">
        <f>T9</f>
        <v>4.9382716049382713E-2</v>
      </c>
      <c r="Q30" s="41">
        <f>W9</f>
        <v>6.3786008230452676E-2</v>
      </c>
      <c r="R30" s="41">
        <f>Z9</f>
        <v>7.716049382716049E-2</v>
      </c>
    </row>
    <row r="50" spans="1:18" x14ac:dyDescent="0.2">
      <c r="A50" s="39"/>
      <c r="B50" s="38"/>
      <c r="C50" s="38"/>
      <c r="D50" s="38"/>
      <c r="E50" s="38"/>
      <c r="F50" s="38"/>
      <c r="G50" s="38"/>
      <c r="H50" s="38"/>
      <c r="I50" s="38"/>
    </row>
    <row r="51" spans="1:18" x14ac:dyDescent="0.2">
      <c r="A51" s="40" t="str">
        <f>$A$27</f>
        <v>Wahlbezirk</v>
      </c>
      <c r="B51" s="40"/>
      <c r="C51" s="5" t="s">
        <v>0</v>
      </c>
      <c r="D51" s="7" t="s">
        <v>1</v>
      </c>
      <c r="E51" s="11" t="s">
        <v>6</v>
      </c>
      <c r="F51" s="54" t="s">
        <v>112</v>
      </c>
      <c r="G51" s="48" t="s">
        <v>39</v>
      </c>
      <c r="H51" s="9" t="s">
        <v>2</v>
      </c>
      <c r="I51" s="42" t="s">
        <v>20</v>
      </c>
      <c r="K51" s="40" t="str">
        <f>$K$27</f>
        <v>Jahr</v>
      </c>
      <c r="L51" s="5" t="s">
        <v>0</v>
      </c>
      <c r="M51" s="7" t="s">
        <v>1</v>
      </c>
      <c r="N51" s="11" t="s">
        <v>6</v>
      </c>
      <c r="O51" s="54" t="s">
        <v>112</v>
      </c>
      <c r="P51" s="48" t="s">
        <v>39</v>
      </c>
      <c r="Q51" s="9" t="s">
        <v>2</v>
      </c>
      <c r="R51" s="42" t="s">
        <v>20</v>
      </c>
    </row>
    <row r="52" spans="1:18" x14ac:dyDescent="0.2">
      <c r="A52" s="59" t="str">
        <f>CONCATENATE(A10," Prozentual")</f>
        <v>004-Amelunxen Prozentual</v>
      </c>
      <c r="B52" s="60"/>
      <c r="C52" s="41">
        <f>$H10</f>
        <v>0.36784140969162998</v>
      </c>
      <c r="D52" s="41">
        <f>$K10</f>
        <v>0.23127753303964757</v>
      </c>
      <c r="E52" s="41">
        <f>$N10</f>
        <v>0.18722466960352424</v>
      </c>
      <c r="F52" s="41">
        <f>$Q10</f>
        <v>6.1674008810572688E-2</v>
      </c>
      <c r="G52" s="41">
        <f>$T10</f>
        <v>2.4229074889867842E-2</v>
      </c>
      <c r="H52" s="41">
        <f>$W10</f>
        <v>5.7268722466960353E-2</v>
      </c>
      <c r="I52" s="41">
        <f>$Z10</f>
        <v>7.0484581497797363E-2</v>
      </c>
      <c r="K52" s="1">
        <v>2009</v>
      </c>
      <c r="L52" s="41">
        <f>'2009'!H10</f>
        <v>0.44391408114558473</v>
      </c>
      <c r="M52" s="41">
        <f>'2009'!K10</f>
        <v>0.26014319809069214</v>
      </c>
      <c r="N52" s="41">
        <f>'2009'!N10</f>
        <v>7.6372315035799526E-2</v>
      </c>
      <c r="O52" s="41"/>
      <c r="P52" s="41">
        <f>'2009'!Q10</f>
        <v>2.386634844868735E-2</v>
      </c>
      <c r="Q52" s="41">
        <f>'2009'!T10</f>
        <v>0.13365155131264916</v>
      </c>
      <c r="R52" s="41">
        <f>'2009'!W10</f>
        <v>6.205250596658711E-2</v>
      </c>
    </row>
    <row r="53" spans="1:18" x14ac:dyDescent="0.2">
      <c r="A53" s="59" t="str">
        <f>CONCATENATE(A10," Gewinn/Verlust")</f>
        <v>004-Amelunxen Gewinn/Verlust</v>
      </c>
      <c r="B53" s="60"/>
      <c r="C53" s="41">
        <f>I10</f>
        <v>-0.13815379414530043</v>
      </c>
      <c r="D53" s="41">
        <f>L10</f>
        <v>-5.409416959824212E-2</v>
      </c>
      <c r="E53" s="41">
        <f>O10</f>
        <v>0.13446687583853623</v>
      </c>
      <c r="F53" s="41">
        <f>R10</f>
        <v>-3.074192628276233E-3</v>
      </c>
      <c r="G53" s="41">
        <f>U10</f>
        <v>-1.174214813171489E-2</v>
      </c>
      <c r="H53" s="41">
        <f>X10</f>
        <v>4.2880233258327259E-2</v>
      </c>
      <c r="I53" s="41">
        <f>AA10</f>
        <v>2.9717195406670262E-2</v>
      </c>
      <c r="K53" s="1">
        <v>2014</v>
      </c>
      <c r="L53" s="41">
        <f>'2014'!H16</f>
        <v>0.50599520383693042</v>
      </c>
      <c r="M53" s="41">
        <f>'2014'!K16</f>
        <v>0.28537170263788969</v>
      </c>
      <c r="N53" s="41">
        <f>'2014'!N16</f>
        <v>5.2757793764988008E-2</v>
      </c>
      <c r="O53" s="41">
        <f>'2014'!Q16</f>
        <v>6.4748201438848921E-2</v>
      </c>
      <c r="P53" s="41">
        <f>'2014'!T16</f>
        <v>3.5971223021582732E-2</v>
      </c>
      <c r="Q53" s="41">
        <f>'2014'!W16</f>
        <v>1.4388489208633094E-2</v>
      </c>
      <c r="R53" s="41">
        <f>'2014'!Z16</f>
        <v>4.0767386091127102E-2</v>
      </c>
    </row>
    <row r="54" spans="1:18" x14ac:dyDescent="0.2">
      <c r="K54" s="1">
        <v>2019</v>
      </c>
      <c r="L54" s="41">
        <f>H10</f>
        <v>0.36784140969162998</v>
      </c>
      <c r="M54" s="41">
        <f>K10</f>
        <v>0.23127753303964757</v>
      </c>
      <c r="N54" s="41">
        <f>N10</f>
        <v>0.18722466960352424</v>
      </c>
      <c r="O54" s="41">
        <f>Q10</f>
        <v>6.1674008810572688E-2</v>
      </c>
      <c r="P54" s="41">
        <f>T10</f>
        <v>2.4229074889867842E-2</v>
      </c>
      <c r="Q54" s="41">
        <f>W10</f>
        <v>5.7268722466960353E-2</v>
      </c>
      <c r="R54" s="41">
        <f>Z10</f>
        <v>7.0484581497797363E-2</v>
      </c>
    </row>
    <row r="74" spans="1:18" x14ac:dyDescent="0.2">
      <c r="A74" s="39"/>
      <c r="B74" s="38"/>
      <c r="C74" s="38"/>
      <c r="D74" s="38"/>
      <c r="E74" s="38"/>
      <c r="F74" s="38"/>
      <c r="G74" s="38"/>
      <c r="H74" s="38"/>
      <c r="I74" s="38"/>
    </row>
    <row r="75" spans="1:18" x14ac:dyDescent="0.2">
      <c r="A75" s="40" t="str">
        <f>$A$27</f>
        <v>Wahlbezirk</v>
      </c>
      <c r="B75" s="40"/>
      <c r="C75" s="5" t="s">
        <v>0</v>
      </c>
      <c r="D75" s="7" t="s">
        <v>1</v>
      </c>
      <c r="E75" s="11" t="s">
        <v>6</v>
      </c>
      <c r="F75" s="54" t="s">
        <v>112</v>
      </c>
      <c r="G75" s="48" t="s">
        <v>39</v>
      </c>
      <c r="H75" s="9" t="s">
        <v>2</v>
      </c>
      <c r="I75" s="42" t="s">
        <v>20</v>
      </c>
      <c r="K75" s="40" t="str">
        <f>$K$27</f>
        <v>Jahr</v>
      </c>
      <c r="L75" s="5" t="s">
        <v>0</v>
      </c>
      <c r="M75" s="7" t="s">
        <v>1</v>
      </c>
      <c r="N75" s="11" t="s">
        <v>6</v>
      </c>
      <c r="O75" s="54" t="s">
        <v>112</v>
      </c>
      <c r="P75" s="48" t="s">
        <v>39</v>
      </c>
      <c r="Q75" s="9" t="s">
        <v>2</v>
      </c>
      <c r="R75" s="42" t="s">
        <v>20</v>
      </c>
    </row>
    <row r="76" spans="1:18" x14ac:dyDescent="0.2">
      <c r="A76" s="59" t="str">
        <f>CONCATENATE(A11," Prozentual")</f>
        <v>005-Blankenau Prozentual</v>
      </c>
      <c r="B76" s="60"/>
      <c r="C76" s="41">
        <f>$H11</f>
        <v>0.40404040404040403</v>
      </c>
      <c r="D76" s="41">
        <f>$K11</f>
        <v>0.23232323232323232</v>
      </c>
      <c r="E76" s="41">
        <f>$N11</f>
        <v>0.10101010101010101</v>
      </c>
      <c r="F76" s="41">
        <f>$Q11</f>
        <v>7.0707070707070704E-2</v>
      </c>
      <c r="G76" s="41">
        <f>$T11</f>
        <v>0</v>
      </c>
      <c r="H76" s="41">
        <f>$W11</f>
        <v>5.0505050505050504E-2</v>
      </c>
      <c r="I76" s="41">
        <f>$Z11</f>
        <v>0.14141414141414141</v>
      </c>
      <c r="K76" s="1">
        <v>2009</v>
      </c>
      <c r="L76" s="41">
        <f>'2009'!H11</f>
        <v>0.55434782608695654</v>
      </c>
      <c r="M76" s="41">
        <f>'2009'!K11</f>
        <v>0.30434782608695654</v>
      </c>
      <c r="N76" s="41">
        <f>'2009'!N11</f>
        <v>5.434782608695652E-2</v>
      </c>
      <c r="O76" s="41"/>
      <c r="P76" s="41"/>
      <c r="Q76" s="41">
        <f>'2009'!T11</f>
        <v>6.5217391304347824E-2</v>
      </c>
      <c r="R76" s="41">
        <f>'2009'!W11</f>
        <v>2.1739130434782608E-2</v>
      </c>
    </row>
    <row r="77" spans="1:18" x14ac:dyDescent="0.2">
      <c r="A77" s="59" t="str">
        <f>CONCATENATE(A11," Gewinn/Verlust")</f>
        <v>005-Blankenau Gewinn/Verlust</v>
      </c>
      <c r="B77" s="60"/>
      <c r="C77" s="41">
        <f>I11</f>
        <v>-6.8686868686868685E-2</v>
      </c>
      <c r="D77" s="41">
        <f>L11</f>
        <v>-0.10404040404040404</v>
      </c>
      <c r="E77" s="41">
        <f>O11</f>
        <v>1.0101010101010097E-2</v>
      </c>
      <c r="F77" s="41">
        <f>R11</f>
        <v>4.3434343434343436E-2</v>
      </c>
      <c r="G77" s="41">
        <f>U11</f>
        <v>0</v>
      </c>
      <c r="H77" s="41">
        <f>X11</f>
        <v>1.4141414141414142E-2</v>
      </c>
      <c r="I77" s="41">
        <f>AA11</f>
        <v>0.10505050505050505</v>
      </c>
      <c r="K77" s="1">
        <v>2014</v>
      </c>
      <c r="L77" s="41">
        <f>'2014'!H17</f>
        <v>0.47272727272727272</v>
      </c>
      <c r="M77" s="41">
        <f>'2014'!K17</f>
        <v>0.33636363636363636</v>
      </c>
      <c r="N77" s="41">
        <f>'2014'!N17</f>
        <v>9.0909090909090912E-2</v>
      </c>
      <c r="O77" s="41">
        <f>'2014'!Q17</f>
        <v>2.7272727272727271E-2</v>
      </c>
      <c r="P77" s="41"/>
      <c r="Q77" s="41">
        <f>'2014'!W17</f>
        <v>3.6363636363636362E-2</v>
      </c>
      <c r="R77" s="41">
        <f>'2014'!Z17</f>
        <v>3.6363636363636362E-2</v>
      </c>
    </row>
    <row r="78" spans="1:18" x14ac:dyDescent="0.2">
      <c r="K78" s="1">
        <v>2019</v>
      </c>
      <c r="L78" s="41">
        <f>H11</f>
        <v>0.40404040404040403</v>
      </c>
      <c r="M78" s="41">
        <f>K11</f>
        <v>0.23232323232323232</v>
      </c>
      <c r="N78" s="41">
        <f>N11</f>
        <v>0.10101010101010101</v>
      </c>
      <c r="O78" s="41">
        <f>Q11</f>
        <v>7.0707070707070704E-2</v>
      </c>
      <c r="P78" s="41"/>
      <c r="Q78" s="41">
        <f>W11</f>
        <v>5.0505050505050504E-2</v>
      </c>
      <c r="R78" s="41">
        <f>Z11</f>
        <v>0.14141414141414141</v>
      </c>
    </row>
    <row r="98" spans="1:18" x14ac:dyDescent="0.2">
      <c r="A98" s="39"/>
      <c r="B98" s="38"/>
      <c r="C98" s="38"/>
      <c r="D98" s="38"/>
      <c r="E98" s="38"/>
      <c r="F98" s="38"/>
      <c r="G98" s="38"/>
      <c r="H98" s="38"/>
      <c r="I98" s="38"/>
    </row>
    <row r="99" spans="1:18" x14ac:dyDescent="0.2">
      <c r="A99" s="40" t="str">
        <f>$A$27</f>
        <v>Wahlbezirk</v>
      </c>
      <c r="B99" s="40"/>
      <c r="C99" s="5" t="s">
        <v>0</v>
      </c>
      <c r="D99" s="7" t="s">
        <v>1</v>
      </c>
      <c r="E99" s="11" t="s">
        <v>6</v>
      </c>
      <c r="F99" s="54" t="s">
        <v>112</v>
      </c>
      <c r="G99" s="48" t="s">
        <v>39</v>
      </c>
      <c r="H99" s="9" t="s">
        <v>2</v>
      </c>
      <c r="I99" s="42" t="s">
        <v>20</v>
      </c>
      <c r="K99" s="40" t="str">
        <f>$K$27</f>
        <v>Jahr</v>
      </c>
      <c r="L99" s="5" t="s">
        <v>0</v>
      </c>
      <c r="M99" s="7" t="s">
        <v>1</v>
      </c>
      <c r="N99" s="11" t="s">
        <v>6</v>
      </c>
      <c r="O99" s="54" t="s">
        <v>112</v>
      </c>
      <c r="P99" s="48" t="s">
        <v>39</v>
      </c>
      <c r="Q99" s="9" t="s">
        <v>2</v>
      </c>
      <c r="R99" s="42" t="s">
        <v>20</v>
      </c>
    </row>
    <row r="100" spans="1:18" x14ac:dyDescent="0.2">
      <c r="A100" s="59" t="str">
        <f>CONCATENATE(A12," Prozentual")</f>
        <v>006-Dalhausen Prozentual</v>
      </c>
      <c r="B100" s="60"/>
      <c r="C100" s="41">
        <f>$H12</f>
        <v>0.51396648044692739</v>
      </c>
      <c r="D100" s="41">
        <f>$K12</f>
        <v>0.19134078212290503</v>
      </c>
      <c r="E100" s="41">
        <f>$N12</f>
        <v>0.11592178770949721</v>
      </c>
      <c r="F100" s="41">
        <f>$Q12</f>
        <v>6.1452513966480445E-2</v>
      </c>
      <c r="G100" s="41">
        <f>$T12</f>
        <v>1.6759776536312849E-2</v>
      </c>
      <c r="H100" s="41">
        <f>$W12</f>
        <v>5.3072625698324022E-2</v>
      </c>
      <c r="I100" s="41">
        <f>$Z12</f>
        <v>4.7486033519553071E-2</v>
      </c>
      <c r="K100" s="1">
        <v>2009</v>
      </c>
      <c r="L100" s="41">
        <f>'2009'!H12</f>
        <v>0.62218890554722639</v>
      </c>
      <c r="M100" s="41">
        <f>'2009'!K12</f>
        <v>0.19190404797601199</v>
      </c>
      <c r="N100" s="41">
        <f>'2009'!N12</f>
        <v>4.0479760119940027E-2</v>
      </c>
      <c r="O100" s="41"/>
      <c r="P100" s="41">
        <f>'2009'!Q12</f>
        <v>3.2983508245877063E-2</v>
      </c>
      <c r="Q100" s="41">
        <f>'2009'!T12</f>
        <v>6.7466266866566718E-2</v>
      </c>
      <c r="R100" s="41">
        <f>'2009'!W12</f>
        <v>4.4977511244377814E-2</v>
      </c>
    </row>
    <row r="101" spans="1:18" x14ac:dyDescent="0.2">
      <c r="A101" s="59" t="str">
        <f>CONCATENATE(A12," Gewinn/Verlust")</f>
        <v>006-Dalhausen Gewinn/Verlust</v>
      </c>
      <c r="B101" s="60"/>
      <c r="C101" s="41">
        <f>I12</f>
        <v>-9.3611327401516453E-2</v>
      </c>
      <c r="D101" s="41">
        <f>L12</f>
        <v>-8.3354752383184266E-2</v>
      </c>
      <c r="E101" s="41">
        <f>O12</f>
        <v>9.4270908142514792E-2</v>
      </c>
      <c r="F101" s="41">
        <f>R12</f>
        <v>2.626983467013403E-2</v>
      </c>
      <c r="G101" s="41">
        <f>U12</f>
        <v>1.8747968340124422E-3</v>
      </c>
      <c r="H101" s="41">
        <f>X12</f>
        <v>3.8187645996023617E-2</v>
      </c>
      <c r="I101" s="41">
        <f>AA12</f>
        <v>1.636289414201586E-2</v>
      </c>
      <c r="K101" s="1">
        <v>2014</v>
      </c>
      <c r="L101" s="41">
        <f>'2014'!H20</f>
        <v>0.60757780784844384</v>
      </c>
      <c r="M101" s="41">
        <f>'2014'!K20</f>
        <v>0.2746955345060893</v>
      </c>
      <c r="N101" s="41">
        <f>'2014'!N20</f>
        <v>2.165087956698241E-2</v>
      </c>
      <c r="O101" s="41">
        <f>'2014'!Q20</f>
        <v>3.5182679296346414E-2</v>
      </c>
      <c r="P101" s="41">
        <f>'2014'!T20</f>
        <v>1.4884979702300407E-2</v>
      </c>
      <c r="Q101" s="41">
        <f>'2014'!W20</f>
        <v>1.4884979702300407E-2</v>
      </c>
      <c r="R101" s="41">
        <f>'2014'!Z20</f>
        <v>3.1123139377537211E-2</v>
      </c>
    </row>
    <row r="102" spans="1:18" x14ac:dyDescent="0.2">
      <c r="K102" s="1">
        <v>2019</v>
      </c>
      <c r="L102" s="41">
        <f>H12</f>
        <v>0.51396648044692739</v>
      </c>
      <c r="M102" s="41">
        <f>K12</f>
        <v>0.19134078212290503</v>
      </c>
      <c r="N102" s="41">
        <f>N12</f>
        <v>0.11592178770949721</v>
      </c>
      <c r="O102" s="41">
        <f>Q12</f>
        <v>6.1452513966480445E-2</v>
      </c>
      <c r="P102" s="41">
        <f>T12</f>
        <v>1.6759776536312849E-2</v>
      </c>
      <c r="Q102" s="41">
        <f>W12</f>
        <v>5.3072625698324022E-2</v>
      </c>
      <c r="R102" s="41">
        <f>Z12</f>
        <v>4.7486033519553071E-2</v>
      </c>
    </row>
    <row r="122" spans="1:18" x14ac:dyDescent="0.2">
      <c r="A122" s="39"/>
      <c r="B122" s="1"/>
      <c r="C122" s="38"/>
      <c r="D122" s="38"/>
      <c r="E122" s="38"/>
      <c r="F122" s="38"/>
      <c r="G122" s="38"/>
      <c r="H122" s="38"/>
      <c r="I122" s="38"/>
    </row>
    <row r="123" spans="1:18" x14ac:dyDescent="0.2">
      <c r="A123" s="40" t="str">
        <f>$A$27</f>
        <v>Wahlbezirk</v>
      </c>
      <c r="B123" s="40"/>
      <c r="C123" s="5" t="s">
        <v>0</v>
      </c>
      <c r="D123" s="7" t="s">
        <v>1</v>
      </c>
      <c r="E123" s="11" t="s">
        <v>6</v>
      </c>
      <c r="F123" s="54" t="s">
        <v>112</v>
      </c>
      <c r="G123" s="48" t="s">
        <v>39</v>
      </c>
      <c r="H123" s="9" t="s">
        <v>2</v>
      </c>
      <c r="I123" s="42" t="s">
        <v>20</v>
      </c>
      <c r="K123" s="40" t="str">
        <f>$K$27</f>
        <v>Jahr</v>
      </c>
      <c r="L123" s="5" t="s">
        <v>0</v>
      </c>
      <c r="M123" s="7" t="s">
        <v>1</v>
      </c>
      <c r="N123" s="11" t="s">
        <v>6</v>
      </c>
      <c r="O123" s="54" t="s">
        <v>112</v>
      </c>
      <c r="P123" s="48" t="s">
        <v>39</v>
      </c>
      <c r="Q123" s="9" t="s">
        <v>2</v>
      </c>
      <c r="R123" s="42" t="s">
        <v>20</v>
      </c>
    </row>
    <row r="124" spans="1:18" x14ac:dyDescent="0.2">
      <c r="A124" s="59" t="str">
        <f>CONCATENATE(A13," Prozentual")</f>
        <v>007-Drenke Prozentual</v>
      </c>
      <c r="B124" s="60"/>
      <c r="C124" s="41">
        <f>$H13</f>
        <v>0.48571428571428571</v>
      </c>
      <c r="D124" s="41">
        <f>$K13</f>
        <v>0.12142857142857143</v>
      </c>
      <c r="E124" s="41">
        <f>$N13</f>
        <v>0.17142857142857143</v>
      </c>
      <c r="F124" s="41">
        <f>$Q13</f>
        <v>5.7142857142857141E-2</v>
      </c>
      <c r="G124" s="41">
        <f>$T13</f>
        <v>2.8571428571428571E-2</v>
      </c>
      <c r="H124" s="41">
        <f>$W13</f>
        <v>4.2857142857142858E-2</v>
      </c>
      <c r="I124" s="41">
        <f>$Z13</f>
        <v>9.285714285714286E-2</v>
      </c>
      <c r="K124" s="1">
        <v>2009</v>
      </c>
      <c r="L124" s="41">
        <f>'2009'!H13</f>
        <v>0.61904761904761907</v>
      </c>
      <c r="M124" s="41">
        <f>'2009'!K13</f>
        <v>0.14965986394557823</v>
      </c>
      <c r="N124" s="41">
        <f>'2009'!N13</f>
        <v>3.4013605442176874E-2</v>
      </c>
      <c r="O124" s="41"/>
      <c r="P124" s="41">
        <f>'2009'!Q13</f>
        <v>6.8027210884353739E-3</v>
      </c>
      <c r="Q124" s="41">
        <f>'2009'!T13</f>
        <v>0.1360544217687075</v>
      </c>
      <c r="R124" s="41">
        <f>'2009'!W13</f>
        <v>5.4421768707482991E-2</v>
      </c>
    </row>
    <row r="125" spans="1:18" x14ac:dyDescent="0.2">
      <c r="A125" s="59" t="str">
        <f>CONCATENATE(A13," Gewinn/Verlust")</f>
        <v>007-Drenke Gewinn/Verlust</v>
      </c>
      <c r="B125" s="60"/>
      <c r="C125" s="41">
        <f>I13</f>
        <v>1.7359855334538876E-2</v>
      </c>
      <c r="D125" s="41">
        <f>L13</f>
        <v>-0.233001808318264</v>
      </c>
      <c r="E125" s="41">
        <f>O13</f>
        <v>0.13345388788426762</v>
      </c>
      <c r="F125" s="41">
        <f>R13</f>
        <v>3.8155515370705245E-2</v>
      </c>
      <c r="G125" s="41">
        <f>U13</f>
        <v>-6.0036166365280294E-2</v>
      </c>
      <c r="H125" s="41">
        <f>X13</f>
        <v>1.1211573236889691E-2</v>
      </c>
      <c r="I125" s="41">
        <f>AA13</f>
        <v>9.285714285714286E-2</v>
      </c>
      <c r="K125" s="1">
        <v>2014</v>
      </c>
      <c r="L125" s="41">
        <f>'2014'!H21</f>
        <v>0.46835443037974683</v>
      </c>
      <c r="M125" s="41">
        <f>'2014'!K21</f>
        <v>0.35443037974683544</v>
      </c>
      <c r="N125" s="41">
        <f>'2014'!N21</f>
        <v>3.7974683544303799E-2</v>
      </c>
      <c r="O125" s="41">
        <f>'2014'!Q21</f>
        <v>1.8987341772151899E-2</v>
      </c>
      <c r="P125" s="41">
        <f>'2014'!T21</f>
        <v>8.8607594936708861E-2</v>
      </c>
      <c r="Q125" s="41">
        <f>'2014'!W21</f>
        <v>3.1645569620253167E-2</v>
      </c>
      <c r="R125" s="41">
        <f>'2014'!Z21</f>
        <v>0</v>
      </c>
    </row>
    <row r="126" spans="1:18" x14ac:dyDescent="0.2">
      <c r="K126" s="1">
        <v>2019</v>
      </c>
      <c r="L126" s="41">
        <f>H13</f>
        <v>0.48571428571428571</v>
      </c>
      <c r="M126" s="41">
        <f>K13</f>
        <v>0.12142857142857143</v>
      </c>
      <c r="N126" s="41">
        <f>N13</f>
        <v>0.17142857142857143</v>
      </c>
      <c r="O126" s="41">
        <f>Q13</f>
        <v>5.7142857142857141E-2</v>
      </c>
      <c r="P126" s="41">
        <f>T13</f>
        <v>2.8571428571428571E-2</v>
      </c>
      <c r="Q126" s="41">
        <f>W13</f>
        <v>4.2857142857142858E-2</v>
      </c>
      <c r="R126" s="41">
        <f>Z13</f>
        <v>9.285714285714286E-2</v>
      </c>
    </row>
    <row r="146" spans="1:18" x14ac:dyDescent="0.2">
      <c r="A146" s="39"/>
      <c r="B146" s="38"/>
      <c r="C146" s="38"/>
      <c r="D146" s="38"/>
      <c r="E146" s="38"/>
      <c r="F146" s="38"/>
      <c r="G146" s="38"/>
      <c r="H146" s="38"/>
      <c r="I146" s="38"/>
    </row>
    <row r="147" spans="1:18" x14ac:dyDescent="0.2">
      <c r="A147" s="40" t="str">
        <f>$A$27</f>
        <v>Wahlbezirk</v>
      </c>
      <c r="B147" s="40"/>
      <c r="C147" s="5" t="s">
        <v>0</v>
      </c>
      <c r="D147" s="7" t="s">
        <v>1</v>
      </c>
      <c r="E147" s="11" t="s">
        <v>6</v>
      </c>
      <c r="F147" s="54" t="s">
        <v>112</v>
      </c>
      <c r="G147" s="48" t="s">
        <v>39</v>
      </c>
      <c r="H147" s="9" t="s">
        <v>2</v>
      </c>
      <c r="I147" s="42" t="s">
        <v>20</v>
      </c>
      <c r="K147" s="40" t="str">
        <f>$K$27</f>
        <v>Jahr</v>
      </c>
      <c r="L147" s="5" t="s">
        <v>0</v>
      </c>
      <c r="M147" s="7" t="s">
        <v>1</v>
      </c>
      <c r="N147" s="11" t="s">
        <v>6</v>
      </c>
      <c r="O147" s="54" t="s">
        <v>112</v>
      </c>
      <c r="P147" s="48" t="s">
        <v>39</v>
      </c>
      <c r="Q147" s="9" t="s">
        <v>2</v>
      </c>
      <c r="R147" s="42" t="s">
        <v>20</v>
      </c>
    </row>
    <row r="148" spans="1:18" x14ac:dyDescent="0.2">
      <c r="A148" s="59" t="str">
        <f>CONCATENATE(A14," Prozentual")</f>
        <v>008-Haarbrück Prozentual</v>
      </c>
      <c r="B148" s="60"/>
      <c r="C148" s="41">
        <f>$H14</f>
        <v>0.54098360655737709</v>
      </c>
      <c r="D148" s="41">
        <f>$K14</f>
        <v>0.12704918032786885</v>
      </c>
      <c r="E148" s="41">
        <f>$N14</f>
        <v>0.11065573770491803</v>
      </c>
      <c r="F148" s="41">
        <f>$Q14</f>
        <v>4.9180327868852458E-2</v>
      </c>
      <c r="G148" s="41">
        <f>$T14</f>
        <v>2.0491803278688523E-2</v>
      </c>
      <c r="H148" s="41">
        <f>$W14</f>
        <v>7.3770491803278687E-2</v>
      </c>
      <c r="I148" s="41">
        <f>$Z14</f>
        <v>7.7868852459016397E-2</v>
      </c>
      <c r="K148" s="1">
        <v>2009</v>
      </c>
      <c r="L148" s="41">
        <f>'2009'!H14</f>
        <v>0.6910112359550562</v>
      </c>
      <c r="M148" s="41">
        <f>'2009'!K14</f>
        <v>0.10112359550561797</v>
      </c>
      <c r="N148" s="41">
        <f>'2009'!N14</f>
        <v>5.0561797752808987E-2</v>
      </c>
      <c r="O148" s="41"/>
      <c r="P148" s="41">
        <f>'2009'!Q14</f>
        <v>5.6179775280898875E-3</v>
      </c>
      <c r="Q148" s="41">
        <f>'2009'!T14</f>
        <v>0.10112359550561797</v>
      </c>
      <c r="R148" s="41">
        <f>'2009'!W14</f>
        <v>5.0561797752808987E-2</v>
      </c>
    </row>
    <row r="149" spans="1:18" x14ac:dyDescent="0.2">
      <c r="A149" s="59" t="str">
        <f>CONCATENATE(A14," Gewinn/Verlust")</f>
        <v>008-Haarbrück Gewinn/Verlust</v>
      </c>
      <c r="B149" s="60"/>
      <c r="C149" s="41">
        <f>I14</f>
        <v>-7.5838823349164919E-2</v>
      </c>
      <c r="D149" s="41">
        <f>L14</f>
        <v>-4.1175118737551697E-2</v>
      </c>
      <c r="E149" s="41">
        <f>O14</f>
        <v>3.1216485368469438E-2</v>
      </c>
      <c r="F149" s="41">
        <f>R14</f>
        <v>1.1797150298759003E-2</v>
      </c>
      <c r="G149" s="41">
        <f>U14</f>
        <v>-1.2218477095143249E-2</v>
      </c>
      <c r="H149" s="41">
        <f>X14</f>
        <v>3.6387314233185232E-2</v>
      </c>
      <c r="I149" s="41">
        <f>AA14</f>
        <v>4.98314692814463E-2</v>
      </c>
      <c r="K149" s="1">
        <v>2014</v>
      </c>
      <c r="L149" s="41">
        <f>'2014'!H24</f>
        <v>0.61682242990654201</v>
      </c>
      <c r="M149" s="41">
        <f>'2014'!K24</f>
        <v>0.16822429906542055</v>
      </c>
      <c r="N149" s="41">
        <f>'2014'!N24</f>
        <v>7.9439252336448593E-2</v>
      </c>
      <c r="O149" s="41">
        <f>'2014'!Q24</f>
        <v>3.7383177570093455E-2</v>
      </c>
      <c r="P149" s="41">
        <f>'2014'!T24</f>
        <v>3.2710280373831772E-2</v>
      </c>
      <c r="Q149" s="41">
        <f>'2014'!W24</f>
        <v>3.7383177570093455E-2</v>
      </c>
      <c r="R149" s="41">
        <f>'2014'!Z24</f>
        <v>2.8037383177570093E-2</v>
      </c>
    </row>
    <row r="150" spans="1:18" x14ac:dyDescent="0.2">
      <c r="K150" s="1">
        <v>2019</v>
      </c>
      <c r="L150" s="41">
        <f>H14</f>
        <v>0.54098360655737709</v>
      </c>
      <c r="M150" s="41">
        <f>K14</f>
        <v>0.12704918032786885</v>
      </c>
      <c r="N150" s="41">
        <f>N14</f>
        <v>0.11065573770491803</v>
      </c>
      <c r="O150" s="41">
        <f>Q14</f>
        <v>4.9180327868852458E-2</v>
      </c>
      <c r="P150" s="41">
        <f>T14</f>
        <v>2.0491803278688523E-2</v>
      </c>
      <c r="Q150" s="41">
        <f>W14</f>
        <v>7.3770491803278687E-2</v>
      </c>
      <c r="R150" s="41">
        <f>Z14</f>
        <v>7.7868852459016397E-2</v>
      </c>
    </row>
    <row r="170" spans="1:18" x14ac:dyDescent="0.2">
      <c r="A170" s="39"/>
      <c r="B170" s="38"/>
      <c r="C170" s="38"/>
      <c r="D170" s="38"/>
      <c r="E170" s="38"/>
      <c r="F170" s="38"/>
      <c r="G170" s="38"/>
      <c r="H170" s="38"/>
      <c r="I170" s="38"/>
    </row>
    <row r="171" spans="1:18" x14ac:dyDescent="0.2">
      <c r="A171" s="40" t="str">
        <f>$A$27</f>
        <v>Wahlbezirk</v>
      </c>
      <c r="B171" s="40"/>
      <c r="C171" s="5" t="s">
        <v>0</v>
      </c>
      <c r="D171" s="7" t="s">
        <v>1</v>
      </c>
      <c r="E171" s="11" t="s">
        <v>6</v>
      </c>
      <c r="F171" s="54" t="s">
        <v>112</v>
      </c>
      <c r="G171" s="48" t="s">
        <v>39</v>
      </c>
      <c r="H171" s="9" t="s">
        <v>2</v>
      </c>
      <c r="I171" s="42" t="s">
        <v>20</v>
      </c>
      <c r="K171" s="40" t="str">
        <f>$K$27</f>
        <v>Jahr</v>
      </c>
      <c r="L171" s="5" t="s">
        <v>0</v>
      </c>
      <c r="M171" s="7" t="s">
        <v>1</v>
      </c>
      <c r="N171" s="11" t="s">
        <v>6</v>
      </c>
      <c r="O171" s="54" t="s">
        <v>112</v>
      </c>
      <c r="P171" s="48" t="s">
        <v>39</v>
      </c>
      <c r="Q171" s="9" t="s">
        <v>2</v>
      </c>
      <c r="R171" s="42" t="s">
        <v>20</v>
      </c>
    </row>
    <row r="172" spans="1:18" x14ac:dyDescent="0.2">
      <c r="A172" s="59" t="str">
        <f>CONCATENATE(A15," Prozentual")</f>
        <v>009-Herstelle Prozentual</v>
      </c>
      <c r="B172" s="60"/>
      <c r="C172" s="41">
        <f>$H15</f>
        <v>0.39660056657223797</v>
      </c>
      <c r="D172" s="41">
        <f>$K15</f>
        <v>0.18130311614730879</v>
      </c>
      <c r="E172" s="41">
        <f>$N15</f>
        <v>0.15580736543909349</v>
      </c>
      <c r="F172" s="41">
        <f>$Q15</f>
        <v>6.79886685552408E-2</v>
      </c>
      <c r="G172" s="41">
        <f>$T15</f>
        <v>2.8328611898016998E-2</v>
      </c>
      <c r="H172" s="41">
        <f>$W15</f>
        <v>9.3484419263456089E-2</v>
      </c>
      <c r="I172" s="41">
        <f>$Z15</f>
        <v>7.6487252124645896E-2</v>
      </c>
      <c r="K172" s="1">
        <v>2009</v>
      </c>
      <c r="L172" s="41">
        <f>'2009'!H15</f>
        <v>0.52750809061488668</v>
      </c>
      <c r="M172" s="41">
        <f>'2009'!K15</f>
        <v>0.23300970873786409</v>
      </c>
      <c r="N172" s="41">
        <f>'2009'!N15</f>
        <v>7.7669902912621352E-2</v>
      </c>
      <c r="O172" s="41"/>
      <c r="P172" s="41">
        <f>'2009'!Q15</f>
        <v>2.5889967637540454E-2</v>
      </c>
      <c r="Q172" s="41">
        <f>'2009'!T15</f>
        <v>7.4433656957928807E-2</v>
      </c>
      <c r="R172" s="41">
        <f>'2009'!W15</f>
        <v>6.1488673139158574E-2</v>
      </c>
    </row>
    <row r="173" spans="1:18" x14ac:dyDescent="0.2">
      <c r="A173" s="59" t="str">
        <f>CONCATENATE(A15," Gewinn/Verlust")</f>
        <v>009-Herstelle Gewinn/Verlust</v>
      </c>
      <c r="B173" s="60"/>
      <c r="C173" s="41">
        <f>I15</f>
        <v>-0.12229977707037376</v>
      </c>
      <c r="D173" s="41">
        <f>L15</f>
        <v>-9.0174547082931739E-2</v>
      </c>
      <c r="E173" s="41">
        <f>O15</f>
        <v>8.3642416985485246E-2</v>
      </c>
      <c r="F173" s="41">
        <f>R15</f>
        <v>3.0187981270017435E-2</v>
      </c>
      <c r="G173" s="41">
        <f>U15</f>
        <v>-9.4720753872063676E-3</v>
      </c>
      <c r="H173" s="41">
        <f>X15</f>
        <v>7.2865862562425165E-2</v>
      </c>
      <c r="I173" s="41">
        <f>AA15</f>
        <v>3.5250138722584042E-2</v>
      </c>
      <c r="K173" s="1">
        <v>2014</v>
      </c>
      <c r="L173" s="41">
        <f>'2014'!H26</f>
        <v>0.51890034364261173</v>
      </c>
      <c r="M173" s="41">
        <f>'2014'!K26</f>
        <v>0.27147766323024053</v>
      </c>
      <c r="N173" s="41">
        <f>'2014'!N26</f>
        <v>7.2164948453608241E-2</v>
      </c>
      <c r="O173" s="41">
        <f>'2014'!Q26</f>
        <v>3.7800687285223365E-2</v>
      </c>
      <c r="P173" s="41">
        <f>'2014'!T26</f>
        <v>3.7800687285223365E-2</v>
      </c>
      <c r="Q173" s="41">
        <f>'2014'!W26</f>
        <v>2.0618556701030927E-2</v>
      </c>
      <c r="R173" s="41">
        <f>'2014'!Z26</f>
        <v>4.1237113402061855E-2</v>
      </c>
    </row>
    <row r="174" spans="1:18" x14ac:dyDescent="0.2">
      <c r="K174" s="1">
        <v>2019</v>
      </c>
      <c r="L174" s="41">
        <f>H15</f>
        <v>0.39660056657223797</v>
      </c>
      <c r="M174" s="41">
        <f>K15</f>
        <v>0.18130311614730879</v>
      </c>
      <c r="N174" s="41">
        <f>N15</f>
        <v>0.15580736543909349</v>
      </c>
      <c r="O174" s="41">
        <f>Q15</f>
        <v>6.79886685552408E-2</v>
      </c>
      <c r="P174" s="41">
        <f>T15</f>
        <v>2.8328611898016998E-2</v>
      </c>
      <c r="Q174" s="41">
        <f>W15</f>
        <v>9.3484419263456089E-2</v>
      </c>
      <c r="R174" s="41">
        <f>Z15</f>
        <v>7.6487252124645896E-2</v>
      </c>
    </row>
    <row r="194" spans="1:18" x14ac:dyDescent="0.2">
      <c r="A194" s="39"/>
      <c r="B194" s="38"/>
      <c r="C194" s="38"/>
      <c r="D194" s="38"/>
      <c r="E194" s="38"/>
      <c r="F194" s="38"/>
      <c r="G194" s="38"/>
      <c r="H194" s="38"/>
      <c r="I194" s="38"/>
    </row>
    <row r="195" spans="1:18" x14ac:dyDescent="0.2">
      <c r="A195" s="40" t="str">
        <f>$A$27</f>
        <v>Wahlbezirk</v>
      </c>
      <c r="B195" s="40"/>
      <c r="C195" s="5" t="s">
        <v>0</v>
      </c>
      <c r="D195" s="7" t="s">
        <v>1</v>
      </c>
      <c r="E195" s="11" t="s">
        <v>6</v>
      </c>
      <c r="F195" s="54" t="s">
        <v>112</v>
      </c>
      <c r="G195" s="48" t="s">
        <v>39</v>
      </c>
      <c r="H195" s="9" t="s">
        <v>2</v>
      </c>
      <c r="I195" s="42" t="s">
        <v>20</v>
      </c>
      <c r="K195" s="40" t="str">
        <f>$K$27</f>
        <v>Jahr</v>
      </c>
      <c r="L195" s="5" t="s">
        <v>0</v>
      </c>
      <c r="M195" s="7" t="s">
        <v>1</v>
      </c>
      <c r="N195" s="11" t="s">
        <v>6</v>
      </c>
      <c r="O195" s="54" t="s">
        <v>112</v>
      </c>
      <c r="P195" s="48" t="s">
        <v>39</v>
      </c>
      <c r="Q195" s="9" t="s">
        <v>2</v>
      </c>
      <c r="R195" s="42" t="s">
        <v>20</v>
      </c>
    </row>
    <row r="196" spans="1:18" x14ac:dyDescent="0.2">
      <c r="A196" s="59" t="str">
        <f>CONCATENATE(A16," Prozentual")</f>
        <v>010-Jakobsberg Prozentual</v>
      </c>
      <c r="B196" s="60"/>
      <c r="C196" s="41">
        <f>$H16</f>
        <v>0.515625</v>
      </c>
      <c r="D196" s="41">
        <f>$K16</f>
        <v>0.125</v>
      </c>
      <c r="E196" s="41">
        <f>$N16</f>
        <v>0.1796875</v>
      </c>
      <c r="F196" s="41">
        <f>$Q16</f>
        <v>4.6875E-2</v>
      </c>
      <c r="G196" s="41">
        <f>$T16</f>
        <v>1.5625E-2</v>
      </c>
      <c r="H196" s="41">
        <f>$W16</f>
        <v>4.6875E-2</v>
      </c>
      <c r="I196" s="41">
        <f>$Z16</f>
        <v>7.03125E-2</v>
      </c>
      <c r="K196" s="1">
        <v>2009</v>
      </c>
      <c r="L196" s="41">
        <f>'2009'!H16</f>
        <v>0.59223300970873782</v>
      </c>
      <c r="M196" s="41">
        <f>'2009'!K16</f>
        <v>0.21359223300970873</v>
      </c>
      <c r="N196" s="41">
        <f>'2009'!N16</f>
        <v>2.9126213592233011E-2</v>
      </c>
      <c r="O196" s="41"/>
      <c r="P196" s="41">
        <f>'2009'!Q16</f>
        <v>4.8543689320388349E-2</v>
      </c>
      <c r="Q196" s="41">
        <f>'2009'!T16</f>
        <v>7.7669902912621352E-2</v>
      </c>
      <c r="R196" s="41">
        <f>'2009'!W16</f>
        <v>3.8834951456310676E-2</v>
      </c>
    </row>
    <row r="197" spans="1:18" x14ac:dyDescent="0.2">
      <c r="A197" s="59" t="str">
        <f>CONCATENATE(A16," Gewinn/Verlust")</f>
        <v>010-Jakobsberg Gewinn/Verlust</v>
      </c>
      <c r="B197" s="60"/>
      <c r="C197" s="41">
        <f>I16</f>
        <v>-6.3322368421052655E-2</v>
      </c>
      <c r="D197" s="41">
        <f>L16</f>
        <v>-0.19078947368421051</v>
      </c>
      <c r="E197" s="41">
        <f>O16</f>
        <v>0.14209351503759399</v>
      </c>
      <c r="F197" s="41">
        <f>R16</f>
        <v>3.1837406015037595E-2</v>
      </c>
      <c r="G197" s="41">
        <f>U16</f>
        <v>8.1062030075187974E-3</v>
      </c>
      <c r="H197" s="41">
        <f>X16</f>
        <v>3.1837406015037595E-2</v>
      </c>
      <c r="I197" s="41">
        <f>AA16</f>
        <v>4.023731203007519E-2</v>
      </c>
      <c r="K197" s="1">
        <v>2014</v>
      </c>
      <c r="L197" s="41">
        <f>'2014'!H25</f>
        <v>0.57894736842105265</v>
      </c>
      <c r="M197" s="41">
        <f>'2014'!K25</f>
        <v>0.31578947368421051</v>
      </c>
      <c r="N197" s="41">
        <f>'2014'!N25</f>
        <v>3.7593984962406013E-2</v>
      </c>
      <c r="O197" s="41">
        <f>'2014'!Q25</f>
        <v>1.5037593984962405E-2</v>
      </c>
      <c r="P197" s="41">
        <f>'2014'!T25</f>
        <v>7.5187969924812026E-3</v>
      </c>
      <c r="Q197" s="41">
        <f>'2014'!W25</f>
        <v>1.5037593984962405E-2</v>
      </c>
      <c r="R197" s="41">
        <f>'2014'!Z25</f>
        <v>3.007518796992481E-2</v>
      </c>
    </row>
    <row r="198" spans="1:18" x14ac:dyDescent="0.2">
      <c r="K198" s="1">
        <v>2019</v>
      </c>
      <c r="L198" s="41">
        <f>H16</f>
        <v>0.515625</v>
      </c>
      <c r="M198" s="41">
        <f>K16</f>
        <v>0.125</v>
      </c>
      <c r="N198" s="41">
        <f>N16</f>
        <v>0.1796875</v>
      </c>
      <c r="O198" s="41">
        <f>Q16</f>
        <v>4.6875E-2</v>
      </c>
      <c r="P198" s="41">
        <f>T16</f>
        <v>1.5625E-2</v>
      </c>
      <c r="Q198" s="41">
        <f>W16</f>
        <v>4.6875E-2</v>
      </c>
      <c r="R198" s="41">
        <f>Z16</f>
        <v>7.03125E-2</v>
      </c>
    </row>
    <row r="218" spans="1:18" x14ac:dyDescent="0.2">
      <c r="A218" s="39"/>
      <c r="B218" s="38"/>
      <c r="C218" s="38"/>
      <c r="D218" s="38"/>
      <c r="E218" s="38"/>
      <c r="F218" s="38"/>
      <c r="G218" s="38"/>
      <c r="H218" s="38"/>
      <c r="I218" s="38"/>
    </row>
    <row r="219" spans="1:18" x14ac:dyDescent="0.2">
      <c r="A219" s="40" t="str">
        <f>$A$27</f>
        <v>Wahlbezirk</v>
      </c>
      <c r="B219" s="40"/>
      <c r="C219" s="5" t="s">
        <v>0</v>
      </c>
      <c r="D219" s="7" t="s">
        <v>1</v>
      </c>
      <c r="E219" s="11" t="s">
        <v>6</v>
      </c>
      <c r="F219" s="54" t="s">
        <v>112</v>
      </c>
      <c r="G219" s="48" t="s">
        <v>39</v>
      </c>
      <c r="H219" s="9" t="s">
        <v>2</v>
      </c>
      <c r="I219" s="42" t="s">
        <v>20</v>
      </c>
      <c r="K219" s="40" t="str">
        <f>$K$27</f>
        <v>Jahr</v>
      </c>
      <c r="L219" s="5" t="s">
        <v>0</v>
      </c>
      <c r="M219" s="7" t="s">
        <v>1</v>
      </c>
      <c r="N219" s="11" t="s">
        <v>6</v>
      </c>
      <c r="O219" s="54" t="s">
        <v>112</v>
      </c>
      <c r="P219" s="48" t="s">
        <v>39</v>
      </c>
      <c r="Q219" s="9" t="s">
        <v>2</v>
      </c>
      <c r="R219" s="42" t="s">
        <v>20</v>
      </c>
    </row>
    <row r="220" spans="1:18" x14ac:dyDescent="0.2">
      <c r="A220" s="59" t="str">
        <f>CONCATENATE(A17," Prozentual")</f>
        <v>011-Rothe Prozentual</v>
      </c>
      <c r="B220" s="60"/>
      <c r="C220" s="41">
        <f>$H17</f>
        <v>0.5662650602409639</v>
      </c>
      <c r="D220" s="41">
        <f>$K17</f>
        <v>0.14457831325301204</v>
      </c>
      <c r="E220" s="41">
        <f>$N17</f>
        <v>0.10843373493975904</v>
      </c>
      <c r="F220" s="41">
        <f>$Q17</f>
        <v>4.8192771084337352E-2</v>
      </c>
      <c r="G220" s="41">
        <f>$T17</f>
        <v>1.2048192771084338E-2</v>
      </c>
      <c r="H220" s="41">
        <f>$W17</f>
        <v>7.2289156626506021E-2</v>
      </c>
      <c r="I220" s="41">
        <f>$Z17</f>
        <v>4.8192771084337352E-2</v>
      </c>
      <c r="K220" s="1">
        <v>2009</v>
      </c>
      <c r="L220" s="41">
        <f>'2009'!H17</f>
        <v>0.55072463768115942</v>
      </c>
      <c r="M220" s="41">
        <f>'2009'!K17</f>
        <v>0.14492753623188406</v>
      </c>
      <c r="N220" s="41">
        <f>'2009'!N17</f>
        <v>4.3478260869565216E-2</v>
      </c>
      <c r="O220" s="41"/>
      <c r="P220" s="41">
        <f>'2009'!Q17</f>
        <v>5.7971014492753624E-2</v>
      </c>
      <c r="Q220" s="41">
        <f>'2009'!T17</f>
        <v>0.13043478260869565</v>
      </c>
      <c r="R220" s="41">
        <f>'2009'!W17</f>
        <v>7.2463768115942032E-2</v>
      </c>
    </row>
    <row r="221" spans="1:18" x14ac:dyDescent="0.2">
      <c r="A221" s="59" t="str">
        <f>CONCATENATE(A17," Gewinn/Verlust")</f>
        <v>011-Rothe Gewinn/Verlust</v>
      </c>
      <c r="B221" s="60"/>
      <c r="C221" s="41">
        <f>I17</f>
        <v>-1.2682308180088753E-2</v>
      </c>
      <c r="D221" s="41">
        <f>L17</f>
        <v>-0.13963221306277743</v>
      </c>
      <c r="E221" s="41">
        <f>O17</f>
        <v>6.6328471781864295E-2</v>
      </c>
      <c r="F221" s="41">
        <f>R17</f>
        <v>1.6613823715916298E-2</v>
      </c>
      <c r="G221" s="41">
        <f>U17</f>
        <v>-9.00443880786303E-3</v>
      </c>
      <c r="H221" s="41">
        <f>X17</f>
        <v>5.1236525047558656E-2</v>
      </c>
      <c r="I221" s="41">
        <f>AA17</f>
        <v>2.7140139505389984E-2</v>
      </c>
      <c r="K221" s="1">
        <v>2014</v>
      </c>
      <c r="L221" s="41">
        <f>'2014'!H22</f>
        <v>0.57894736842105265</v>
      </c>
      <c r="M221" s="41">
        <f>'2014'!K22</f>
        <v>0.28421052631578947</v>
      </c>
      <c r="N221" s="41">
        <f>'2014'!N22</f>
        <v>4.2105263157894736E-2</v>
      </c>
      <c r="O221" s="41">
        <f>'2014'!Q22</f>
        <v>3.1578947368421054E-2</v>
      </c>
      <c r="P221" s="41">
        <f>'2014'!T22</f>
        <v>2.1052631578947368E-2</v>
      </c>
      <c r="Q221" s="41">
        <f>'2014'!W22</f>
        <v>2.1052631578947368E-2</v>
      </c>
      <c r="R221" s="41">
        <f>'2014'!Z22</f>
        <v>2.1052631578947368E-2</v>
      </c>
    </row>
    <row r="222" spans="1:18" x14ac:dyDescent="0.2">
      <c r="K222" s="1">
        <v>2019</v>
      </c>
      <c r="L222" s="41">
        <f>H17</f>
        <v>0.5662650602409639</v>
      </c>
      <c r="M222" s="41">
        <f>K17</f>
        <v>0.14457831325301204</v>
      </c>
      <c r="N222" s="41">
        <f>N17</f>
        <v>0.10843373493975904</v>
      </c>
      <c r="O222" s="41">
        <f>Q17</f>
        <v>4.8192771084337352E-2</v>
      </c>
      <c r="P222" s="41">
        <f>T17</f>
        <v>1.2048192771084338E-2</v>
      </c>
      <c r="Q222" s="41">
        <f>W17</f>
        <v>7.2289156626506021E-2</v>
      </c>
      <c r="R222" s="41">
        <f>Z17</f>
        <v>4.8192771084337352E-2</v>
      </c>
    </row>
    <row r="242" spans="1:18" s="57" customFormat="1" x14ac:dyDescent="0.2">
      <c r="A242" s="39"/>
      <c r="B242" s="38"/>
      <c r="C242" s="38"/>
      <c r="D242" s="38"/>
      <c r="E242" s="38"/>
      <c r="F242" s="38"/>
      <c r="G242" s="38"/>
      <c r="H242" s="38"/>
      <c r="I242" s="38"/>
    </row>
    <row r="243" spans="1:18" s="57" customFormat="1" x14ac:dyDescent="0.2">
      <c r="A243" s="40" t="str">
        <f>$A$27</f>
        <v>Wahlbezirk</v>
      </c>
      <c r="B243" s="40"/>
      <c r="C243" s="5" t="s">
        <v>0</v>
      </c>
      <c r="D243" s="7" t="s">
        <v>1</v>
      </c>
      <c r="E243" s="11" t="s">
        <v>6</v>
      </c>
      <c r="F243" s="54" t="s">
        <v>112</v>
      </c>
      <c r="G243" s="48" t="s">
        <v>39</v>
      </c>
      <c r="H243" s="9" t="s">
        <v>2</v>
      </c>
      <c r="I243" s="42" t="s">
        <v>20</v>
      </c>
      <c r="K243" s="40" t="str">
        <f>$K$27</f>
        <v>Jahr</v>
      </c>
      <c r="L243" s="5" t="s">
        <v>0</v>
      </c>
      <c r="M243" s="7" t="s">
        <v>1</v>
      </c>
      <c r="N243" s="11" t="s">
        <v>6</v>
      </c>
      <c r="O243" s="54" t="s">
        <v>112</v>
      </c>
      <c r="P243" s="48" t="s">
        <v>39</v>
      </c>
      <c r="Q243" s="9" t="s">
        <v>2</v>
      </c>
      <c r="R243" s="42" t="s">
        <v>20</v>
      </c>
    </row>
    <row r="244" spans="1:18" s="57" customFormat="1" x14ac:dyDescent="0.2">
      <c r="A244" s="59" t="str">
        <f>CONCATENATE(A18," Prozentual")</f>
        <v>012-Tietelsen Prozentual</v>
      </c>
      <c r="B244" s="60"/>
      <c r="C244" s="41">
        <f>$H18</f>
        <v>0.52845528455284552</v>
      </c>
      <c r="D244" s="41">
        <f>$K18</f>
        <v>0.10569105691056911</v>
      </c>
      <c r="E244" s="41">
        <f>$N18</f>
        <v>0.15447154471544716</v>
      </c>
      <c r="F244" s="41">
        <f>$Q18</f>
        <v>6.5040650406504072E-2</v>
      </c>
      <c r="G244" s="41">
        <f>$T18</f>
        <v>4.878048780487805E-2</v>
      </c>
      <c r="H244" s="41">
        <f>$W18</f>
        <v>6.5040650406504072E-2</v>
      </c>
      <c r="I244" s="41">
        <f>$Z18</f>
        <v>3.2520325203252036E-2</v>
      </c>
      <c r="K244" s="1">
        <v>2009</v>
      </c>
      <c r="L244" s="41">
        <f>'2009'!H18</f>
        <v>0.68907563025210083</v>
      </c>
      <c r="M244" s="41">
        <f>'2009'!K18</f>
        <v>0.14285714285714285</v>
      </c>
      <c r="N244" s="41">
        <f>'2009'!N18</f>
        <v>2.5210084033613446E-2</v>
      </c>
      <c r="O244" s="41"/>
      <c r="P244" s="41">
        <f>'2009'!Q18</f>
        <v>3.3613445378151259E-2</v>
      </c>
      <c r="Q244" s="41">
        <f>'2009'!T18</f>
        <v>8.4033613445378158E-2</v>
      </c>
      <c r="R244" s="41">
        <f>'2009'!W18</f>
        <v>2.5210084033613446E-2</v>
      </c>
    </row>
    <row r="245" spans="1:18" s="57" customFormat="1" x14ac:dyDescent="0.2">
      <c r="A245" s="59" t="str">
        <f>CONCATENATE(A18," Gewinn/Verlust")</f>
        <v>012-Tietelsen Gewinn/Verlust</v>
      </c>
      <c r="B245" s="60"/>
      <c r="C245" s="41">
        <f>I18</f>
        <v>-0.2237571048276854</v>
      </c>
      <c r="D245" s="41">
        <f>L18</f>
        <v>-2.7052305921289307E-2</v>
      </c>
      <c r="E245" s="41">
        <f>O18</f>
        <v>0.13677242967119937</v>
      </c>
      <c r="F245" s="41">
        <f>R18</f>
        <v>5.6191092884380178E-2</v>
      </c>
      <c r="G245" s="41">
        <f>U18</f>
        <v>3.9930930282754157E-2</v>
      </c>
      <c r="H245" s="41">
        <f>X18</f>
        <v>2.9642420318008497E-2</v>
      </c>
      <c r="I245" s="41">
        <f>AA18</f>
        <v>-1.1727462407367432E-2</v>
      </c>
      <c r="K245" s="1">
        <v>2014</v>
      </c>
      <c r="L245" s="41">
        <f>'2014'!H23</f>
        <v>0.75221238938053092</v>
      </c>
      <c r="M245" s="41">
        <f>'2014'!K23</f>
        <v>0.13274336283185842</v>
      </c>
      <c r="N245" s="41">
        <f>'2014'!N23</f>
        <v>1.7699115044247787E-2</v>
      </c>
      <c r="O245" s="41">
        <f>'2014'!Q23</f>
        <v>8.8495575221238937E-3</v>
      </c>
      <c r="P245" s="41">
        <f>'2014'!T23</f>
        <v>8.8495575221238937E-3</v>
      </c>
      <c r="Q245" s="41">
        <f>'2014'!W23</f>
        <v>3.5398230088495575E-2</v>
      </c>
      <c r="R245" s="41">
        <f>'2014'!Z23</f>
        <v>4.4247787610619468E-2</v>
      </c>
    </row>
    <row r="246" spans="1:18" s="57" customFormat="1" x14ac:dyDescent="0.2">
      <c r="K246" s="1">
        <v>2019</v>
      </c>
      <c r="L246" s="41">
        <f>H18</f>
        <v>0.52845528455284552</v>
      </c>
      <c r="M246" s="41">
        <f>K18</f>
        <v>0.10569105691056911</v>
      </c>
      <c r="N246" s="41">
        <f>N18</f>
        <v>0.15447154471544716</v>
      </c>
      <c r="O246" s="41">
        <f>Q18</f>
        <v>6.5040650406504072E-2</v>
      </c>
      <c r="P246" s="41">
        <f>T18</f>
        <v>4.878048780487805E-2</v>
      </c>
      <c r="Q246" s="41">
        <f>W18</f>
        <v>6.5040650406504072E-2</v>
      </c>
      <c r="R246" s="41">
        <f>Z18</f>
        <v>3.2520325203252036E-2</v>
      </c>
    </row>
    <row r="266" spans="1:18" s="57" customFormat="1" x14ac:dyDescent="0.2">
      <c r="A266" s="39"/>
      <c r="B266" s="38"/>
      <c r="C266" s="38"/>
      <c r="D266" s="38"/>
      <c r="E266" s="38"/>
      <c r="F266" s="38"/>
      <c r="G266" s="38"/>
      <c r="H266" s="38"/>
      <c r="I266" s="38"/>
    </row>
    <row r="267" spans="1:18" s="57" customFormat="1" x14ac:dyDescent="0.2">
      <c r="A267" s="40" t="str">
        <f>$A$27</f>
        <v>Wahlbezirk</v>
      </c>
      <c r="B267" s="40"/>
      <c r="C267" s="5" t="s">
        <v>0</v>
      </c>
      <c r="D267" s="7" t="s">
        <v>1</v>
      </c>
      <c r="E267" s="11" t="s">
        <v>6</v>
      </c>
      <c r="F267" s="54" t="s">
        <v>112</v>
      </c>
      <c r="G267" s="48" t="s">
        <v>39</v>
      </c>
      <c r="H267" s="9" t="s">
        <v>2</v>
      </c>
      <c r="I267" s="42" t="s">
        <v>20</v>
      </c>
      <c r="K267" s="40" t="str">
        <f>$K$27</f>
        <v>Jahr</v>
      </c>
      <c r="L267" s="5" t="s">
        <v>0</v>
      </c>
      <c r="M267" s="7" t="s">
        <v>1</v>
      </c>
      <c r="N267" s="11" t="s">
        <v>6</v>
      </c>
      <c r="O267" s="54" t="s">
        <v>112</v>
      </c>
      <c r="P267" s="48" t="s">
        <v>39</v>
      </c>
      <c r="Q267" s="9" t="s">
        <v>2</v>
      </c>
      <c r="R267" s="42" t="s">
        <v>20</v>
      </c>
    </row>
    <row r="268" spans="1:18" s="57" customFormat="1" x14ac:dyDescent="0.2">
      <c r="A268" s="59" t="str">
        <f>CONCATENATE(A19," Prozentual")</f>
        <v>013-Wehrden Prozentual</v>
      </c>
      <c r="B268" s="60"/>
      <c r="C268" s="41">
        <f>$H19</f>
        <v>0.45370370370370372</v>
      </c>
      <c r="D268" s="41">
        <f>$K19</f>
        <v>0.12962962962962962</v>
      </c>
      <c r="E268" s="41">
        <f>$N19</f>
        <v>0.18209876543209877</v>
      </c>
      <c r="F268" s="41">
        <f>$Q19</f>
        <v>5.5555555555555552E-2</v>
      </c>
      <c r="G268" s="41">
        <f>$T19</f>
        <v>1.2345679012345678E-2</v>
      </c>
      <c r="H268" s="41">
        <f>$W19</f>
        <v>8.0246913580246909E-2</v>
      </c>
      <c r="I268" s="41">
        <f>$Z19</f>
        <v>8.6419753086419748E-2</v>
      </c>
      <c r="K268" s="1">
        <v>2009</v>
      </c>
      <c r="L268" s="41">
        <f>'2009'!H19</f>
        <v>0.60883280757097791</v>
      </c>
      <c r="M268" s="41">
        <f>'2009'!K19</f>
        <v>9.4637223974763401E-2</v>
      </c>
      <c r="N268" s="41">
        <f>'2009'!N19</f>
        <v>0.10094637223974763</v>
      </c>
      <c r="O268" s="41"/>
      <c r="P268" s="41">
        <f>'2009'!Q19</f>
        <v>3.4700315457413249E-2</v>
      </c>
      <c r="Q268" s="41">
        <f>'2009'!T19</f>
        <v>0.12302839116719243</v>
      </c>
      <c r="R268" s="41">
        <f>'2009'!W19</f>
        <v>3.7854889589905363E-2</v>
      </c>
    </row>
    <row r="269" spans="1:18" s="57" customFormat="1" x14ac:dyDescent="0.2">
      <c r="A269" s="59" t="str">
        <f>CONCATENATE(A19," Gewinn/Verlust")</f>
        <v>013-Wehrden Gewinn/Verlust</v>
      </c>
      <c r="B269" s="60"/>
      <c r="C269" s="41">
        <f>I19</f>
        <v>-0.17381307481978625</v>
      </c>
      <c r="D269" s="41">
        <f>L19</f>
        <v>-2.1377081779766355E-2</v>
      </c>
      <c r="E269" s="41">
        <f>O19</f>
        <v>8.142762449250146E-2</v>
      </c>
      <c r="F269" s="41">
        <f>R19</f>
        <v>2.1998508575689781E-2</v>
      </c>
      <c r="G269" s="41">
        <f>U19</f>
        <v>-1.4499958571546939E-2</v>
      </c>
      <c r="H269" s="41">
        <f>X19</f>
        <v>4.6689866600381137E-2</v>
      </c>
      <c r="I269" s="41">
        <f>AA19</f>
        <v>5.9574115502527128E-2</v>
      </c>
      <c r="K269" s="1">
        <v>2014</v>
      </c>
      <c r="L269" s="41">
        <f>'2014'!H26</f>
        <v>0.51890034364261173</v>
      </c>
      <c r="M269" s="41">
        <f>'2014'!K26</f>
        <v>0.27147766323024053</v>
      </c>
      <c r="N269" s="41">
        <f>'2014'!N26</f>
        <v>7.2164948453608241E-2</v>
      </c>
      <c r="O269" s="41">
        <f>'2014'!Q26</f>
        <v>3.7800687285223365E-2</v>
      </c>
      <c r="P269" s="41">
        <f>'2014'!T26</f>
        <v>3.7800687285223365E-2</v>
      </c>
      <c r="Q269" s="41">
        <f>'2014'!W26</f>
        <v>2.0618556701030927E-2</v>
      </c>
      <c r="R269" s="41">
        <f>'2014'!Z26</f>
        <v>4.1237113402061855E-2</v>
      </c>
    </row>
    <row r="270" spans="1:18" x14ac:dyDescent="0.2">
      <c r="K270" s="1">
        <v>2019</v>
      </c>
      <c r="L270" s="41">
        <f>H19</f>
        <v>0.45370370370370372</v>
      </c>
      <c r="M270" s="41">
        <f>K19</f>
        <v>0.12962962962962962</v>
      </c>
      <c r="N270" s="41">
        <f>N19</f>
        <v>0.18209876543209877</v>
      </c>
      <c r="O270" s="41">
        <f>Q19</f>
        <v>5.5555555555555552E-2</v>
      </c>
      <c r="P270" s="41">
        <f>T19</f>
        <v>1.2345679012345678E-2</v>
      </c>
      <c r="Q270" s="41">
        <f>W19</f>
        <v>8.0246913580246909E-2</v>
      </c>
      <c r="R270" s="41">
        <f>Z19</f>
        <v>8.6419753086419748E-2</v>
      </c>
    </row>
    <row r="290" spans="1:18" s="57" customFormat="1" x14ac:dyDescent="0.2">
      <c r="A290" s="39"/>
      <c r="B290" s="38"/>
      <c r="C290" s="38"/>
      <c r="D290" s="38"/>
      <c r="E290" s="38"/>
      <c r="F290" s="38"/>
      <c r="G290" s="38"/>
      <c r="H290" s="38"/>
      <c r="I290" s="38"/>
    </row>
    <row r="291" spans="1:18" s="57" customFormat="1" x14ac:dyDescent="0.2">
      <c r="A291" s="40"/>
      <c r="B291" s="40"/>
      <c r="C291" s="5" t="s">
        <v>0</v>
      </c>
      <c r="D291" s="7" t="s">
        <v>1</v>
      </c>
      <c r="E291" s="11" t="s">
        <v>6</v>
      </c>
      <c r="F291" s="54" t="s">
        <v>112</v>
      </c>
      <c r="G291" s="48" t="s">
        <v>39</v>
      </c>
      <c r="H291" s="9" t="s">
        <v>2</v>
      </c>
      <c r="I291" s="42" t="s">
        <v>20</v>
      </c>
      <c r="K291" s="40"/>
      <c r="L291" s="5" t="s">
        <v>0</v>
      </c>
      <c r="M291" s="7" t="s">
        <v>1</v>
      </c>
      <c r="N291" s="11" t="s">
        <v>6</v>
      </c>
      <c r="O291" s="54" t="s">
        <v>112</v>
      </c>
      <c r="P291" s="48" t="s">
        <v>39</v>
      </c>
      <c r="Q291" s="9" t="s">
        <v>2</v>
      </c>
      <c r="R291" s="42" t="s">
        <v>20</v>
      </c>
    </row>
    <row r="292" spans="1:18" s="57" customFormat="1" x14ac:dyDescent="0.2">
      <c r="A292" s="59" t="str">
        <f>CONCATENATE(A20," Prozentual")</f>
        <v>014-Würgassen Prozentual</v>
      </c>
      <c r="B292" s="60"/>
      <c r="C292" s="41">
        <f>$H20</f>
        <v>0.37861271676300579</v>
      </c>
      <c r="D292" s="41">
        <f>$K20</f>
        <v>0.2138728323699422</v>
      </c>
      <c r="E292" s="41">
        <f>$N20</f>
        <v>0.1069364161849711</v>
      </c>
      <c r="F292" s="41">
        <f>$Q20</f>
        <v>8.6705202312138727E-2</v>
      </c>
      <c r="G292" s="41">
        <f>$T20</f>
        <v>1.4450867052023121E-2</v>
      </c>
      <c r="H292" s="41">
        <f>$W20</f>
        <v>8.9595375722543349E-2</v>
      </c>
      <c r="I292" s="41">
        <f>$Z20</f>
        <v>0.10982658959537572</v>
      </c>
      <c r="K292" s="1">
        <v>2009</v>
      </c>
      <c r="L292" s="41">
        <f>'2009'!H20</f>
        <v>0.48013245033112584</v>
      </c>
      <c r="M292" s="41">
        <f>'2009'!K20</f>
        <v>0.2251655629139073</v>
      </c>
      <c r="N292" s="41">
        <f>'2009'!N20</f>
        <v>6.9536423841059597E-2</v>
      </c>
      <c r="O292" s="41"/>
      <c r="P292" s="41">
        <f>'2009'!Q20</f>
        <v>2.9801324503311258E-2</v>
      </c>
      <c r="Q292" s="41">
        <f>'2009'!T20</f>
        <v>0.13576158940397351</v>
      </c>
      <c r="R292" s="41">
        <f>'2009'!W20</f>
        <v>5.9602649006622516E-2</v>
      </c>
    </row>
    <row r="293" spans="1:18" s="57" customFormat="1" x14ac:dyDescent="0.2">
      <c r="A293" s="59" t="str">
        <f>CONCATENATE(A20," Gewinn/Verlust")</f>
        <v>014-Würgassen Gewinn/Verlust</v>
      </c>
      <c r="B293" s="60"/>
      <c r="C293" s="41">
        <f>I20</f>
        <v>-8.4020735194289597E-2</v>
      </c>
      <c r="D293" s="41">
        <f>L20</f>
        <v>-0.10641186513895462</v>
      </c>
      <c r="E293" s="41">
        <f>O20</f>
        <v>6.0673070989241566E-2</v>
      </c>
      <c r="F293" s="41">
        <f>R20</f>
        <v>3.6883138255199226E-2</v>
      </c>
      <c r="G293" s="41">
        <f>U20</f>
        <v>3.7747104683932275E-3</v>
      </c>
      <c r="H293" s="41">
        <f>X20</f>
        <v>2.9097155081973955E-2</v>
      </c>
      <c r="I293" s="41">
        <f>AA20</f>
        <v>6.0004525538436222E-2</v>
      </c>
      <c r="K293" s="1">
        <v>2014</v>
      </c>
      <c r="L293" s="41">
        <f>'2014'!H28</f>
        <v>0.46263345195729538</v>
      </c>
      <c r="M293" s="41">
        <f>'2014'!K28</f>
        <v>0.32028469750889682</v>
      </c>
      <c r="N293" s="41">
        <f>'2014'!N28</f>
        <v>4.6263345195729534E-2</v>
      </c>
      <c r="O293" s="41">
        <f>'2014'!Q28</f>
        <v>4.9822064056939501E-2</v>
      </c>
      <c r="P293" s="41">
        <f>'2014'!T28</f>
        <v>1.0676156583629894E-2</v>
      </c>
      <c r="Q293" s="41">
        <f>'2014'!W28</f>
        <v>6.0498220640569395E-2</v>
      </c>
      <c r="R293" s="41">
        <f>'2014'!Z28</f>
        <v>4.9822064056939501E-2</v>
      </c>
    </row>
    <row r="294" spans="1:18" x14ac:dyDescent="0.2">
      <c r="K294" s="1">
        <v>2019</v>
      </c>
      <c r="L294" s="41">
        <f>H20</f>
        <v>0.37861271676300579</v>
      </c>
      <c r="M294" s="41">
        <f>K20</f>
        <v>0.2138728323699422</v>
      </c>
      <c r="N294" s="41">
        <f>N20</f>
        <v>0.1069364161849711</v>
      </c>
      <c r="O294" s="41">
        <f>Q20</f>
        <v>8.6705202312138727E-2</v>
      </c>
      <c r="P294" s="41">
        <f>T20</f>
        <v>1.4450867052023121E-2</v>
      </c>
      <c r="Q294" s="41">
        <f>W20</f>
        <v>8.9595375722543349E-2</v>
      </c>
      <c r="R294" s="41">
        <f>Z20</f>
        <v>0.10982658959537572</v>
      </c>
    </row>
    <row r="315" spans="1:18" x14ac:dyDescent="0.2">
      <c r="A315" s="40"/>
      <c r="B315" s="40"/>
      <c r="C315" s="5" t="s">
        <v>0</v>
      </c>
      <c r="D315" s="7" t="s">
        <v>1</v>
      </c>
      <c r="E315" s="11" t="s">
        <v>6</v>
      </c>
      <c r="F315" s="54" t="s">
        <v>112</v>
      </c>
      <c r="G315" s="48" t="s">
        <v>39</v>
      </c>
      <c r="H315" s="9" t="s">
        <v>2</v>
      </c>
      <c r="I315" s="42" t="s">
        <v>20</v>
      </c>
      <c r="J315" s="57"/>
      <c r="K315" s="40"/>
      <c r="L315" s="5" t="s">
        <v>0</v>
      </c>
      <c r="M315" s="7" t="s">
        <v>1</v>
      </c>
      <c r="N315" s="11" t="s">
        <v>6</v>
      </c>
      <c r="O315" s="54" t="s">
        <v>112</v>
      </c>
      <c r="P315" s="48" t="s">
        <v>39</v>
      </c>
      <c r="Q315" s="9" t="s">
        <v>2</v>
      </c>
      <c r="R315" s="42" t="s">
        <v>20</v>
      </c>
    </row>
    <row r="316" spans="1:18" x14ac:dyDescent="0.2">
      <c r="A316" s="59" t="str">
        <f>CONCATENATE(A23," Prozentual")</f>
        <v>Briefwahl Prozentual</v>
      </c>
      <c r="B316" s="60"/>
      <c r="C316" s="41">
        <f>$H23</f>
        <v>0.47959866220735786</v>
      </c>
      <c r="D316" s="41">
        <f>$K23</f>
        <v>0.15117056856187291</v>
      </c>
      <c r="E316" s="41">
        <f>$N23</f>
        <v>0.14715719063545152</v>
      </c>
      <c r="F316" s="41">
        <f>$Q23</f>
        <v>6.0200668896321072E-2</v>
      </c>
      <c r="G316" s="41">
        <f>$T23</f>
        <v>2.2742474916387961E-2</v>
      </c>
      <c r="H316" s="41">
        <f>$W23</f>
        <v>6.488294314381271E-2</v>
      </c>
      <c r="I316" s="41">
        <f>$Z23</f>
        <v>7.4247491638795987E-2</v>
      </c>
      <c r="J316" s="57"/>
      <c r="K316" s="1">
        <v>2009</v>
      </c>
      <c r="L316" s="41">
        <f>'2009'!H23</f>
        <v>0.54293628808864269</v>
      </c>
      <c r="M316" s="41">
        <f>'2009'!K23</f>
        <v>0.15512465373961218</v>
      </c>
      <c r="N316" s="41">
        <f>'2009'!N23</f>
        <v>5.2631578947368418E-2</v>
      </c>
      <c r="O316" s="41"/>
      <c r="P316" s="41">
        <f>'2009'!Q23</f>
        <v>3.4626038781163437E-2</v>
      </c>
      <c r="Q316" s="41">
        <f>'2009'!T23</f>
        <v>0.15512465373961218</v>
      </c>
      <c r="R316" s="41">
        <f>'2009'!W23</f>
        <v>5.9556786703601108E-2</v>
      </c>
    </row>
    <row r="317" spans="1:18" x14ac:dyDescent="0.2">
      <c r="A317" s="59" t="str">
        <f>CONCATENATE(A23," Gewinn/Verlust")</f>
        <v>Briefwahl Gewinn/Verlust</v>
      </c>
      <c r="B317" s="60"/>
      <c r="C317" s="41">
        <f>I23</f>
        <v>1.3087758780566561E-2</v>
      </c>
      <c r="D317" s="41">
        <f>L23</f>
        <v>-0.11829983642255074</v>
      </c>
      <c r="E317" s="41">
        <f>O23</f>
        <v>7.1612019295887661E-2</v>
      </c>
      <c r="F317" s="41">
        <f>R23</f>
        <v>-4.4410756519655259E-3</v>
      </c>
      <c r="G317" s="41">
        <f>U23</f>
        <v>-6.2201106492044966E-4</v>
      </c>
      <c r="H317" s="41">
        <f>X23</f>
        <v>8.0293605892955769E-3</v>
      </c>
      <c r="I317" s="41">
        <f>AA23</f>
        <v>3.0633784473686955E-2</v>
      </c>
      <c r="J317" s="57"/>
      <c r="K317" s="1">
        <v>2014</v>
      </c>
      <c r="L317" s="41">
        <f>'2014'!H29</f>
        <v>0.4665109034267913</v>
      </c>
      <c r="M317" s="41">
        <f>'2014'!K29</f>
        <v>0.26947040498442365</v>
      </c>
      <c r="N317" s="41">
        <f>'2014'!N29</f>
        <v>7.5545171339563857E-2</v>
      </c>
      <c r="O317" s="41">
        <f>'2014'!Q29</f>
        <v>6.4641744548286598E-2</v>
      </c>
      <c r="P317" s="41">
        <f>'2014'!T29</f>
        <v>2.336448598130841E-2</v>
      </c>
      <c r="Q317" s="41">
        <f>'2014'!W29</f>
        <v>5.6853582554517133E-2</v>
      </c>
      <c r="R317" s="41">
        <f>'2014'!Z29</f>
        <v>4.3613707165109032E-2</v>
      </c>
    </row>
    <row r="318" spans="1:18" x14ac:dyDescent="0.2">
      <c r="A318" s="57"/>
      <c r="B318" s="57"/>
      <c r="C318" s="57"/>
      <c r="D318" s="57"/>
      <c r="E318" s="57"/>
      <c r="F318" s="57"/>
      <c r="G318" s="57"/>
      <c r="H318" s="57"/>
      <c r="I318" s="57"/>
      <c r="J318" s="57"/>
      <c r="K318" s="1">
        <v>2019</v>
      </c>
      <c r="L318" s="41">
        <f>H23</f>
        <v>0.47959866220735786</v>
      </c>
      <c r="M318" s="41">
        <f>K23</f>
        <v>0.15117056856187291</v>
      </c>
      <c r="N318" s="41">
        <f>N23</f>
        <v>0.14715719063545152</v>
      </c>
      <c r="O318" s="41">
        <f>Q23</f>
        <v>6.0200668896321072E-2</v>
      </c>
      <c r="P318" s="41">
        <f>T23</f>
        <v>2.2742474916387961E-2</v>
      </c>
      <c r="Q318" s="41">
        <f>W23</f>
        <v>6.488294314381271E-2</v>
      </c>
      <c r="R318" s="41">
        <f>Z23</f>
        <v>7.4247491638795987E-2</v>
      </c>
    </row>
    <row r="339" spans="1:18" x14ac:dyDescent="0.2">
      <c r="A339" s="40"/>
      <c r="B339" s="40"/>
      <c r="C339" s="5" t="s">
        <v>0</v>
      </c>
      <c r="D339" s="7" t="s">
        <v>1</v>
      </c>
      <c r="E339" s="11" t="s">
        <v>6</v>
      </c>
      <c r="F339" s="54" t="s">
        <v>112</v>
      </c>
      <c r="G339" s="48" t="s">
        <v>39</v>
      </c>
      <c r="H339" s="9" t="s">
        <v>2</v>
      </c>
      <c r="I339" s="42" t="s">
        <v>20</v>
      </c>
      <c r="J339" s="57"/>
      <c r="K339" s="40"/>
      <c r="L339" s="5" t="s">
        <v>0</v>
      </c>
      <c r="M339" s="7" t="s">
        <v>1</v>
      </c>
      <c r="N339" s="11" t="s">
        <v>6</v>
      </c>
      <c r="O339" s="54" t="s">
        <v>112</v>
      </c>
      <c r="P339" s="48" t="s">
        <v>39</v>
      </c>
      <c r="Q339" s="9" t="s">
        <v>2</v>
      </c>
      <c r="R339" s="42" t="s">
        <v>20</v>
      </c>
    </row>
    <row r="340" spans="1:18" x14ac:dyDescent="0.2">
      <c r="A340" s="59" t="str">
        <f>CONCATENATE(A24," Prozentual")</f>
        <v>332-Stadt Beverungen Prozentual</v>
      </c>
      <c r="B340" s="60"/>
      <c r="C340" s="41">
        <f>$H24</f>
        <v>0.43448596681656071</v>
      </c>
      <c r="D340" s="41">
        <f>$K24</f>
        <v>0.17692665529539464</v>
      </c>
      <c r="E340" s="41">
        <f>$N24</f>
        <v>0.14591409520855947</v>
      </c>
      <c r="F340" s="41">
        <f>$Q24</f>
        <v>7.2569390603194298E-2</v>
      </c>
      <c r="G340" s="41">
        <f>$T24</f>
        <v>2.9461932082493411E-2</v>
      </c>
      <c r="H340" s="41">
        <f>$W24</f>
        <v>6.5746627384090553E-2</v>
      </c>
      <c r="I340" s="41">
        <f>$Z24</f>
        <v>7.4895332609706933E-2</v>
      </c>
      <c r="J340" s="57"/>
      <c r="K340" s="1">
        <v>2009</v>
      </c>
      <c r="L340" s="41">
        <f>'2009'!H24</f>
        <v>0.54973091488937609</v>
      </c>
      <c r="M340" s="41">
        <f>'2009'!K24</f>
        <v>0.1951365357783536</v>
      </c>
      <c r="N340" s="41">
        <f>'2009'!N24</f>
        <v>5.8800079728921664E-2</v>
      </c>
      <c r="O340" s="41"/>
      <c r="P340" s="41">
        <f>'2009'!Q24</f>
        <v>3.0894957145704605E-2</v>
      </c>
      <c r="Q340" s="41">
        <f>'2009'!T24</f>
        <v>0.11640422563284832</v>
      </c>
      <c r="R340" s="41">
        <f>'2009'!W24</f>
        <v>4.9033286824795692E-2</v>
      </c>
    </row>
    <row r="341" spans="1:18" x14ac:dyDescent="0.2">
      <c r="A341" s="59" t="str">
        <f>CONCATENATE(A24," Gewinn/Verlust")</f>
        <v>332-Stadt Beverungen Gewinn/Verlust</v>
      </c>
      <c r="B341" s="60"/>
      <c r="C341" s="41">
        <f>I24</f>
        <v>-7.5689471779930573E-2</v>
      </c>
      <c r="D341" s="41">
        <f>L24</f>
        <v>-0.10061720435372817</v>
      </c>
      <c r="E341" s="41">
        <f>O24</f>
        <v>8.6966726787506832E-2</v>
      </c>
      <c r="F341" s="41">
        <f>R24</f>
        <v>2.8885180076878507E-2</v>
      </c>
      <c r="G341" s="41">
        <f>U24</f>
        <v>2.268949626353059E-3</v>
      </c>
      <c r="H341" s="41">
        <f>X24</f>
        <v>2.3465925629704586E-2</v>
      </c>
      <c r="I341" s="41">
        <f>AA24</f>
        <v>3.4719894013215707E-2</v>
      </c>
      <c r="J341" s="57"/>
      <c r="K341" s="1">
        <v>2014</v>
      </c>
      <c r="L341" s="41">
        <f>'2014'!H30</f>
        <v>0.51017543859649128</v>
      </c>
      <c r="M341" s="41">
        <f>'2014'!K30</f>
        <v>0.27754385964912281</v>
      </c>
      <c r="N341" s="41">
        <f>'2014'!N30</f>
        <v>5.894736842105263E-2</v>
      </c>
      <c r="O341" s="41">
        <f>'2014'!Q30</f>
        <v>4.3684210526315791E-2</v>
      </c>
      <c r="P341" s="41">
        <f>'2014'!T30</f>
        <v>2.7192982456140352E-2</v>
      </c>
      <c r="Q341" s="41">
        <f>'2014'!W30</f>
        <v>4.2280701754385967E-2</v>
      </c>
      <c r="R341" s="41">
        <f>'2014'!Z30</f>
        <v>4.0175438596491225E-2</v>
      </c>
    </row>
    <row r="342" spans="1:18" x14ac:dyDescent="0.2">
      <c r="A342" s="57"/>
      <c r="B342" s="57"/>
      <c r="C342" s="57"/>
      <c r="D342" s="57"/>
      <c r="E342" s="57"/>
      <c r="F342" s="57"/>
      <c r="G342" s="57"/>
      <c r="H342" s="57"/>
      <c r="I342" s="57"/>
      <c r="J342" s="57"/>
      <c r="K342" s="1">
        <v>2019</v>
      </c>
      <c r="L342" s="41">
        <f>H24</f>
        <v>0.43448596681656071</v>
      </c>
      <c r="M342" s="41">
        <f>K24</f>
        <v>0.17692665529539464</v>
      </c>
      <c r="N342" s="41">
        <f>N24</f>
        <v>0.14591409520855947</v>
      </c>
      <c r="O342" s="41">
        <f>Q24</f>
        <v>7.2569390603194298E-2</v>
      </c>
      <c r="P342" s="41">
        <f>T24</f>
        <v>2.9461932082493411E-2</v>
      </c>
      <c r="Q342" s="41">
        <f>W24</f>
        <v>6.5746627384090553E-2</v>
      </c>
      <c r="R342" s="41">
        <f>Z24</f>
        <v>7.4895332609706933E-2</v>
      </c>
    </row>
  </sheetData>
  <mergeCells count="74">
    <mergeCell ref="A316:B316"/>
    <mergeCell ref="A317:B317"/>
    <mergeCell ref="A340:B340"/>
    <mergeCell ref="A341:B341"/>
    <mergeCell ref="A221:B221"/>
    <mergeCell ref="A293:B293"/>
    <mergeCell ref="A244:B244"/>
    <mergeCell ref="A245:B245"/>
    <mergeCell ref="A268:B268"/>
    <mergeCell ref="A269:B269"/>
    <mergeCell ref="A292:B292"/>
    <mergeCell ref="A172:B172"/>
    <mergeCell ref="A173:B173"/>
    <mergeCell ref="A196:B196"/>
    <mergeCell ref="A197:B197"/>
    <mergeCell ref="A220:B220"/>
    <mergeCell ref="A149:B149"/>
    <mergeCell ref="A100:B100"/>
    <mergeCell ref="A101:B101"/>
    <mergeCell ref="A124:B124"/>
    <mergeCell ref="A125:B125"/>
    <mergeCell ref="A148:B148"/>
    <mergeCell ref="A28:B28"/>
    <mergeCell ref="A29:B29"/>
    <mergeCell ref="DN4:DP4"/>
    <mergeCell ref="DQ4:DS4"/>
    <mergeCell ref="DT4:DV4"/>
    <mergeCell ref="CJ4:CL4"/>
    <mergeCell ref="CM4:CO4"/>
    <mergeCell ref="CP4:CR4"/>
    <mergeCell ref="CS4:CU4"/>
    <mergeCell ref="CV4:CX4"/>
    <mergeCell ref="BU4:BW4"/>
    <mergeCell ref="BX4:BZ4"/>
    <mergeCell ref="CA4:CC4"/>
    <mergeCell ref="CD4:CF4"/>
    <mergeCell ref="CG4:CI4"/>
    <mergeCell ref="BF4:BH4"/>
    <mergeCell ref="DW4:DY4"/>
    <mergeCell ref="CY4:DA4"/>
    <mergeCell ref="DB4:DD4"/>
    <mergeCell ref="DE4:DG4"/>
    <mergeCell ref="DH4:DJ4"/>
    <mergeCell ref="DK4:DM4"/>
    <mergeCell ref="BI4:BK4"/>
    <mergeCell ref="BL4:BN4"/>
    <mergeCell ref="BO4:BQ4"/>
    <mergeCell ref="BR4:BT4"/>
    <mergeCell ref="AB4:AD4"/>
    <mergeCell ref="AE4:AG4"/>
    <mergeCell ref="AH4:AJ4"/>
    <mergeCell ref="AK4:AM4"/>
    <mergeCell ref="BC4:BE4"/>
    <mergeCell ref="AZ4:BB4"/>
    <mergeCell ref="AN4:AP4"/>
    <mergeCell ref="AQ4:AS4"/>
    <mergeCell ref="AT4:AV4"/>
    <mergeCell ref="AW4:AY4"/>
    <mergeCell ref="A52:B52"/>
    <mergeCell ref="A53:B53"/>
    <mergeCell ref="A76:B76"/>
    <mergeCell ref="A77:B77"/>
    <mergeCell ref="A1:AA1"/>
    <mergeCell ref="A2:AA2"/>
    <mergeCell ref="A3:AA3"/>
    <mergeCell ref="V4:X4"/>
    <mergeCell ref="Y4:AA4"/>
    <mergeCell ref="C4:D4"/>
    <mergeCell ref="E4:F4"/>
    <mergeCell ref="G4:I4"/>
    <mergeCell ref="J4:L4"/>
    <mergeCell ref="M4:O4"/>
    <mergeCell ref="P4:R4"/>
    <mergeCell ref="S4:U4"/>
  </mergeCells>
  <pageMargins left="0.7" right="0.7" top="0.78740157499999996" bottom="0.78740157499999996" header="0.3" footer="0.3"/>
  <pageSetup paperSize="9" orientation="portrait" r:id="rId1"/>
  <ignoredErrors>
    <ignoredError sqref="D9 F9 F23:F24 Y9" formula="1"/>
  </ignoredError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E23F88-B517-4CB8-ACF5-DE38987E46DB}">
  <sheetPr codeName="Tabelle3"/>
  <dimension ref="A1:CD30"/>
  <sheetViews>
    <sheetView showGridLines="0" showZeros="0" workbookViewId="0">
      <selection activeCell="A3" sqref="A3"/>
    </sheetView>
  </sheetViews>
  <sheetFormatPr baseColWidth="10" defaultRowHeight="12.75" outlineLevelCol="1" x14ac:dyDescent="0.2"/>
  <cols>
    <col min="1" max="1" width="18" bestFit="1" customWidth="1"/>
    <col min="2" max="2" width="7.85546875" bestFit="1" customWidth="1"/>
    <col min="3" max="3" width="5" bestFit="1" customWidth="1"/>
    <col min="4" max="4" width="6.7109375" bestFit="1" customWidth="1"/>
    <col min="5" max="5" width="5" bestFit="1" customWidth="1"/>
    <col min="6" max="6" width="7.7109375" bestFit="1" customWidth="1"/>
    <col min="7" max="7" width="5" bestFit="1" customWidth="1"/>
    <col min="8" max="8" width="6.7109375" bestFit="1" customWidth="1"/>
    <col min="9" max="9" width="7.28515625" bestFit="1" customWidth="1"/>
    <col min="10" max="10" width="5" bestFit="1" customWidth="1"/>
    <col min="11" max="12" width="6.7109375" bestFit="1" customWidth="1"/>
    <col min="13" max="13" width="4.28515625" bestFit="1" customWidth="1"/>
    <col min="14" max="14" width="6.7109375" bestFit="1" customWidth="1"/>
    <col min="15" max="15" width="6.28515625" bestFit="1" customWidth="1"/>
    <col min="16" max="16" width="4.28515625" bestFit="1" customWidth="1"/>
    <col min="17" max="18" width="5.7109375" bestFit="1" customWidth="1"/>
    <col min="19" max="19" width="4.28515625" bestFit="1" customWidth="1"/>
    <col min="20" max="20" width="5.7109375" bestFit="1" customWidth="1"/>
    <col min="21" max="21" width="6.28515625" bestFit="1" customWidth="1"/>
    <col min="22" max="22" width="4.28515625" bestFit="1" customWidth="1"/>
    <col min="23" max="23" width="6.7109375" bestFit="1" customWidth="1"/>
    <col min="24" max="24" width="7.28515625" bestFit="1" customWidth="1"/>
    <col min="25" max="25" width="4.28515625" bestFit="1" customWidth="1"/>
    <col min="26" max="26" width="5.7109375" bestFit="1" customWidth="1"/>
    <col min="27" max="27" width="6.28515625" bestFit="1" customWidth="1"/>
    <col min="28" max="28" width="4.28515625" hidden="1" customWidth="1" outlineLevel="1"/>
    <col min="29" max="29" width="5.7109375" hidden="1" customWidth="1" outlineLevel="1"/>
    <col min="30" max="30" width="3.140625" hidden="1" customWidth="1" outlineLevel="1"/>
    <col min="31" max="31" width="4.28515625" hidden="1" customWidth="1" outlineLevel="1"/>
    <col min="32" max="32" width="5.7109375" hidden="1" customWidth="1" outlineLevel="1"/>
    <col min="33" max="33" width="3.140625" hidden="1" customWidth="1" outlineLevel="1"/>
    <col min="34" max="34" width="4.28515625" hidden="1" customWidth="1" outlineLevel="1"/>
    <col min="35" max="35" width="5.7109375" hidden="1" customWidth="1" outlineLevel="1"/>
    <col min="36" max="36" width="3.140625" hidden="1" customWidth="1" outlineLevel="1"/>
    <col min="37" max="37" width="4.28515625" hidden="1" customWidth="1" outlineLevel="1"/>
    <col min="38" max="38" width="5.7109375" hidden="1" customWidth="1" outlineLevel="1"/>
    <col min="39" max="39" width="3.140625" hidden="1" customWidth="1" outlineLevel="1"/>
    <col min="40" max="40" width="4.28515625" hidden="1" customWidth="1" outlineLevel="1"/>
    <col min="41" max="41" width="5.7109375" hidden="1" customWidth="1" outlineLevel="1"/>
    <col min="42" max="42" width="3.140625" hidden="1" customWidth="1" outlineLevel="1"/>
    <col min="43" max="43" width="4.28515625" hidden="1" customWidth="1" outlineLevel="1"/>
    <col min="44" max="44" width="5.7109375" hidden="1" customWidth="1" outlineLevel="1"/>
    <col min="45" max="45" width="3.140625" hidden="1" customWidth="1" outlineLevel="1"/>
    <col min="46" max="46" width="4.28515625" hidden="1" customWidth="1" outlineLevel="1"/>
    <col min="47" max="47" width="5.7109375" hidden="1" customWidth="1" outlineLevel="1"/>
    <col min="48" max="48" width="3.140625" hidden="1" customWidth="1" outlineLevel="1"/>
    <col min="49" max="49" width="4.28515625" hidden="1" customWidth="1" outlineLevel="1"/>
    <col min="50" max="50" width="5.7109375" hidden="1" customWidth="1" outlineLevel="1"/>
    <col min="51" max="51" width="3.140625" hidden="1" customWidth="1" outlineLevel="1"/>
    <col min="52" max="52" width="4.28515625" hidden="1" customWidth="1" outlineLevel="1"/>
    <col min="53" max="53" width="5.7109375" hidden="1" customWidth="1" outlineLevel="1"/>
    <col min="54" max="54" width="3.140625" hidden="1" customWidth="1" outlineLevel="1"/>
    <col min="55" max="55" width="4.28515625" hidden="1" customWidth="1" outlineLevel="1"/>
    <col min="56" max="56" width="5.7109375" hidden="1" customWidth="1" outlineLevel="1"/>
    <col min="57" max="57" width="3.140625" hidden="1" customWidth="1" outlineLevel="1"/>
    <col min="58" max="58" width="4.28515625" hidden="1" customWidth="1" outlineLevel="1"/>
    <col min="59" max="59" width="5.7109375" hidden="1" customWidth="1" outlineLevel="1"/>
    <col min="60" max="60" width="3.140625" hidden="1" customWidth="1" outlineLevel="1"/>
    <col min="61" max="61" width="4.28515625" hidden="1" customWidth="1" outlineLevel="1"/>
    <col min="62" max="62" width="5.7109375" hidden="1" customWidth="1" outlineLevel="1"/>
    <col min="63" max="63" width="3.140625" hidden="1" customWidth="1" outlineLevel="1"/>
    <col min="64" max="64" width="4.28515625" hidden="1" customWidth="1" outlineLevel="1"/>
    <col min="65" max="65" width="5.7109375" hidden="1" customWidth="1" outlineLevel="1"/>
    <col min="66" max="66" width="3.140625" hidden="1" customWidth="1" outlineLevel="1"/>
    <col min="67" max="67" width="4.28515625" hidden="1" customWidth="1" outlineLevel="1"/>
    <col min="68" max="68" width="5.7109375" hidden="1" customWidth="1" outlineLevel="1"/>
    <col min="69" max="69" width="3.140625" hidden="1" customWidth="1" outlineLevel="1"/>
    <col min="70" max="70" width="4.28515625" hidden="1" customWidth="1" outlineLevel="1"/>
    <col min="71" max="71" width="5.7109375" hidden="1" customWidth="1" outlineLevel="1"/>
    <col min="72" max="72" width="3.140625" hidden="1" customWidth="1" outlineLevel="1"/>
    <col min="73" max="73" width="4.28515625" hidden="1" customWidth="1" outlineLevel="1"/>
    <col min="74" max="74" width="5.7109375" hidden="1" customWidth="1" outlineLevel="1"/>
    <col min="75" max="75" width="3.140625" hidden="1" customWidth="1" outlineLevel="1"/>
    <col min="76" max="76" width="4.28515625" hidden="1" customWidth="1" outlineLevel="1"/>
    <col min="77" max="77" width="5.7109375" hidden="1" customWidth="1" outlineLevel="1"/>
    <col min="78" max="78" width="3.140625" hidden="1" customWidth="1" outlineLevel="1"/>
    <col min="79" max="79" width="4.28515625" hidden="1" customWidth="1" outlineLevel="1"/>
    <col min="80" max="80" width="5.7109375" hidden="1" customWidth="1" outlineLevel="1"/>
    <col min="81" max="81" width="3.140625" hidden="1" customWidth="1" outlineLevel="1"/>
    <col min="82" max="82" width="11.42578125" collapsed="1"/>
  </cols>
  <sheetData>
    <row r="1" spans="1:81" ht="15.75" x14ac:dyDescent="0.25">
      <c r="A1" s="61" t="s">
        <v>133</v>
      </c>
      <c r="B1" s="62"/>
      <c r="C1" s="62"/>
      <c r="D1" s="62"/>
      <c r="E1" s="62"/>
      <c r="F1" s="62"/>
      <c r="G1" s="62"/>
      <c r="H1" s="62"/>
      <c r="I1" s="62"/>
      <c r="J1" s="62"/>
      <c r="K1" s="62"/>
      <c r="L1" s="62"/>
      <c r="M1" s="62"/>
      <c r="N1" s="62"/>
      <c r="O1" s="62"/>
      <c r="P1" s="62"/>
      <c r="Q1" s="62"/>
      <c r="R1" s="62"/>
      <c r="S1" s="62"/>
      <c r="T1" s="62"/>
      <c r="U1" s="62"/>
      <c r="V1" s="62"/>
      <c r="W1" s="62"/>
      <c r="X1" s="62"/>
      <c r="Y1" s="62"/>
      <c r="Z1" s="62"/>
      <c r="AA1" s="62"/>
      <c r="AB1" s="53"/>
    </row>
    <row r="2" spans="1:81" ht="15.75" x14ac:dyDescent="0.25">
      <c r="A2" s="61" t="s">
        <v>21</v>
      </c>
      <c r="B2" s="62"/>
      <c r="C2" s="62"/>
      <c r="D2" s="62"/>
      <c r="E2" s="62"/>
      <c r="F2" s="62"/>
      <c r="G2" s="62"/>
      <c r="H2" s="62"/>
      <c r="I2" s="62"/>
      <c r="J2" s="62"/>
      <c r="K2" s="62"/>
      <c r="L2" s="62"/>
      <c r="M2" s="62"/>
      <c r="N2" s="62"/>
      <c r="O2" s="62"/>
      <c r="P2" s="62"/>
      <c r="Q2" s="62"/>
      <c r="R2" s="62"/>
      <c r="S2" s="62"/>
      <c r="T2" s="62"/>
      <c r="U2" s="62"/>
      <c r="V2" s="62"/>
      <c r="W2" s="62"/>
      <c r="X2" s="62"/>
      <c r="Y2" s="62"/>
      <c r="Z2" s="62"/>
      <c r="AA2" s="62"/>
      <c r="AB2" s="53"/>
    </row>
    <row r="3" spans="1:81" ht="6" customHeight="1" x14ac:dyDescent="0.2">
      <c r="A3" s="51"/>
      <c r="B3" s="51"/>
      <c r="C3" s="51"/>
      <c r="D3" s="51"/>
      <c r="E3" s="51"/>
      <c r="F3" s="51"/>
      <c r="G3" s="51"/>
      <c r="H3" s="51"/>
      <c r="I3" s="51"/>
      <c r="J3" s="51"/>
      <c r="K3" s="51"/>
      <c r="L3" s="51"/>
      <c r="M3" s="51"/>
      <c r="N3" s="51"/>
      <c r="O3" s="52"/>
      <c r="P3" s="52"/>
      <c r="Q3" s="52"/>
      <c r="R3" s="52"/>
      <c r="S3" s="52"/>
      <c r="T3" s="52"/>
      <c r="U3" s="53"/>
      <c r="V3" s="51"/>
      <c r="W3" s="51"/>
      <c r="X3" s="51"/>
      <c r="Y3" s="51"/>
      <c r="Z3" s="51"/>
      <c r="AA3" s="51"/>
      <c r="AB3" s="51"/>
      <c r="AC3" s="51"/>
      <c r="AD3" s="53"/>
    </row>
    <row r="4" spans="1:81" x14ac:dyDescent="0.2">
      <c r="A4" s="2" t="s">
        <v>9</v>
      </c>
      <c r="B4" s="2" t="s">
        <v>19</v>
      </c>
      <c r="C4" s="66" t="s">
        <v>10</v>
      </c>
      <c r="D4" s="67"/>
      <c r="E4" s="66" t="s">
        <v>11</v>
      </c>
      <c r="F4" s="67"/>
      <c r="G4" s="68" t="s">
        <v>0</v>
      </c>
      <c r="H4" s="68" t="s">
        <v>0</v>
      </c>
      <c r="I4" s="68"/>
      <c r="J4" s="69" t="s">
        <v>1</v>
      </c>
      <c r="K4" s="69"/>
      <c r="L4" s="69"/>
      <c r="M4" s="70" t="s">
        <v>6</v>
      </c>
      <c r="N4" s="70"/>
      <c r="O4" s="70"/>
      <c r="P4" s="71" t="s">
        <v>36</v>
      </c>
      <c r="Q4" s="71"/>
      <c r="R4" s="71"/>
      <c r="S4" s="72" t="s">
        <v>39</v>
      </c>
      <c r="T4" s="72"/>
      <c r="U4" s="72"/>
      <c r="V4" s="64" t="s">
        <v>2</v>
      </c>
      <c r="W4" s="64"/>
      <c r="X4" s="64"/>
      <c r="Y4" s="65" t="s">
        <v>20</v>
      </c>
      <c r="Z4" s="65"/>
      <c r="AA4" s="65"/>
      <c r="AB4" s="73" t="s">
        <v>5</v>
      </c>
      <c r="AC4" s="73"/>
      <c r="AD4" s="73"/>
      <c r="AE4" s="73" t="s">
        <v>40</v>
      </c>
      <c r="AF4" s="73"/>
      <c r="AG4" s="73"/>
      <c r="AH4" s="73" t="s">
        <v>76</v>
      </c>
      <c r="AI4" s="73"/>
      <c r="AJ4" s="73"/>
      <c r="AK4" s="73" t="s">
        <v>38</v>
      </c>
      <c r="AL4" s="73"/>
      <c r="AM4" s="73"/>
      <c r="AN4" s="73" t="s">
        <v>109</v>
      </c>
      <c r="AO4" s="73"/>
      <c r="AP4" s="73"/>
      <c r="AQ4" s="73" t="s">
        <v>43</v>
      </c>
      <c r="AR4" s="73"/>
      <c r="AS4" s="73"/>
      <c r="AT4" s="73" t="s">
        <v>77</v>
      </c>
      <c r="AU4" s="73"/>
      <c r="AV4" s="73"/>
      <c r="AW4" s="73" t="s">
        <v>110</v>
      </c>
      <c r="AX4" s="73"/>
      <c r="AY4" s="73"/>
      <c r="AZ4" s="73" t="s">
        <v>4</v>
      </c>
      <c r="BA4" s="73"/>
      <c r="BB4" s="73"/>
      <c r="BC4" s="73" t="s">
        <v>78</v>
      </c>
      <c r="BD4" s="73"/>
      <c r="BE4" s="73"/>
      <c r="BF4" s="73" t="s">
        <v>44</v>
      </c>
      <c r="BG4" s="73"/>
      <c r="BH4" s="73"/>
      <c r="BI4" s="73" t="s">
        <v>46</v>
      </c>
      <c r="BJ4" s="73"/>
      <c r="BK4" s="73"/>
      <c r="BL4" s="73" t="s">
        <v>79</v>
      </c>
      <c r="BM4" s="73"/>
      <c r="BN4" s="73"/>
      <c r="BO4" s="73" t="s">
        <v>111</v>
      </c>
      <c r="BP4" s="73"/>
      <c r="BQ4" s="73"/>
      <c r="BR4" s="73" t="s">
        <v>81</v>
      </c>
      <c r="BS4" s="73"/>
      <c r="BT4" s="73"/>
      <c r="BU4" s="73" t="s">
        <v>45</v>
      </c>
      <c r="BV4" s="73"/>
      <c r="BW4" s="73"/>
      <c r="BX4" s="73" t="s">
        <v>37</v>
      </c>
      <c r="BY4" s="73"/>
      <c r="BZ4" s="73"/>
      <c r="CA4" s="73" t="s">
        <v>82</v>
      </c>
      <c r="CB4" s="73"/>
      <c r="CC4" s="73"/>
    </row>
    <row r="5" spans="1:81" x14ac:dyDescent="0.2">
      <c r="A5" s="2"/>
      <c r="B5" s="2" t="s">
        <v>18</v>
      </c>
      <c r="C5" s="3" t="s">
        <v>12</v>
      </c>
      <c r="D5" s="3" t="s">
        <v>13</v>
      </c>
      <c r="E5" s="3" t="s">
        <v>104</v>
      </c>
      <c r="F5" s="3" t="s">
        <v>13</v>
      </c>
      <c r="G5" s="4" t="s">
        <v>12</v>
      </c>
      <c r="H5" s="4" t="s">
        <v>13</v>
      </c>
      <c r="I5" s="5" t="s">
        <v>14</v>
      </c>
      <c r="J5" s="6" t="s">
        <v>12</v>
      </c>
      <c r="K5" s="6" t="s">
        <v>13</v>
      </c>
      <c r="L5" s="7" t="s">
        <v>14</v>
      </c>
      <c r="M5" s="10" t="s">
        <v>12</v>
      </c>
      <c r="N5" s="10" t="s">
        <v>13</v>
      </c>
      <c r="O5" s="11" t="s">
        <v>14</v>
      </c>
      <c r="P5" s="45" t="s">
        <v>12</v>
      </c>
      <c r="Q5" s="45" t="s">
        <v>13</v>
      </c>
      <c r="R5" s="46" t="s">
        <v>14</v>
      </c>
      <c r="S5" s="47" t="s">
        <v>12</v>
      </c>
      <c r="T5" s="47" t="s">
        <v>13</v>
      </c>
      <c r="U5" s="48" t="s">
        <v>14</v>
      </c>
      <c r="V5" s="8" t="s">
        <v>12</v>
      </c>
      <c r="W5" s="8" t="s">
        <v>13</v>
      </c>
      <c r="X5" s="9" t="s">
        <v>14</v>
      </c>
      <c r="Y5" s="42" t="s">
        <v>12</v>
      </c>
      <c r="Z5" s="42" t="s">
        <v>13</v>
      </c>
      <c r="AA5" s="43" t="s">
        <v>14</v>
      </c>
      <c r="AB5" s="49" t="s">
        <v>12</v>
      </c>
      <c r="AC5" s="49" t="s">
        <v>13</v>
      </c>
      <c r="AD5" s="50" t="s">
        <v>14</v>
      </c>
      <c r="AE5" s="49" t="s">
        <v>12</v>
      </c>
      <c r="AF5" s="49" t="s">
        <v>13</v>
      </c>
      <c r="AG5" s="50" t="s">
        <v>14</v>
      </c>
      <c r="AH5" s="49" t="s">
        <v>12</v>
      </c>
      <c r="AI5" s="49" t="s">
        <v>13</v>
      </c>
      <c r="AJ5" s="50" t="s">
        <v>14</v>
      </c>
      <c r="AK5" s="49" t="s">
        <v>12</v>
      </c>
      <c r="AL5" s="49" t="s">
        <v>13</v>
      </c>
      <c r="AM5" s="50" t="s">
        <v>14</v>
      </c>
      <c r="AN5" s="49" t="s">
        <v>12</v>
      </c>
      <c r="AO5" s="49" t="s">
        <v>13</v>
      </c>
      <c r="AP5" s="50" t="s">
        <v>14</v>
      </c>
      <c r="AQ5" s="49" t="s">
        <v>12</v>
      </c>
      <c r="AR5" s="49" t="s">
        <v>13</v>
      </c>
      <c r="AS5" s="50" t="s">
        <v>14</v>
      </c>
      <c r="AT5" s="49" t="s">
        <v>12</v>
      </c>
      <c r="AU5" s="49" t="s">
        <v>13</v>
      </c>
      <c r="AV5" s="50" t="s">
        <v>14</v>
      </c>
      <c r="AW5" s="49" t="s">
        <v>12</v>
      </c>
      <c r="AX5" s="49" t="s">
        <v>13</v>
      </c>
      <c r="AY5" s="50" t="s">
        <v>14</v>
      </c>
      <c r="AZ5" s="49" t="s">
        <v>12</v>
      </c>
      <c r="BA5" s="49" t="s">
        <v>13</v>
      </c>
      <c r="BB5" s="50" t="s">
        <v>14</v>
      </c>
      <c r="BC5" s="49" t="s">
        <v>12</v>
      </c>
      <c r="BD5" s="49" t="s">
        <v>13</v>
      </c>
      <c r="BE5" s="50" t="s">
        <v>14</v>
      </c>
      <c r="BF5" s="49" t="s">
        <v>12</v>
      </c>
      <c r="BG5" s="49" t="s">
        <v>13</v>
      </c>
      <c r="BH5" s="50" t="s">
        <v>14</v>
      </c>
      <c r="BI5" s="49" t="s">
        <v>12</v>
      </c>
      <c r="BJ5" s="49" t="s">
        <v>13</v>
      </c>
      <c r="BK5" s="50" t="s">
        <v>14</v>
      </c>
      <c r="BL5" s="49" t="s">
        <v>12</v>
      </c>
      <c r="BM5" s="49" t="s">
        <v>13</v>
      </c>
      <c r="BN5" s="50" t="s">
        <v>14</v>
      </c>
      <c r="BO5" s="49" t="s">
        <v>12</v>
      </c>
      <c r="BP5" s="49" t="s">
        <v>13</v>
      </c>
      <c r="BQ5" s="50" t="s">
        <v>14</v>
      </c>
      <c r="BR5" s="49" t="s">
        <v>12</v>
      </c>
      <c r="BS5" s="49" t="s">
        <v>13</v>
      </c>
      <c r="BT5" s="50" t="s">
        <v>14</v>
      </c>
      <c r="BU5" s="49" t="s">
        <v>12</v>
      </c>
      <c r="BV5" s="49" t="s">
        <v>13</v>
      </c>
      <c r="BW5" s="50" t="s">
        <v>14</v>
      </c>
      <c r="BX5" s="49" t="s">
        <v>12</v>
      </c>
      <c r="BY5" s="49" t="s">
        <v>13</v>
      </c>
      <c r="BZ5" s="50" t="s">
        <v>14</v>
      </c>
      <c r="CA5" s="49" t="s">
        <v>12</v>
      </c>
      <c r="CB5" s="49" t="s">
        <v>13</v>
      </c>
      <c r="CC5" s="50" t="s">
        <v>14</v>
      </c>
    </row>
    <row r="6" spans="1:81" x14ac:dyDescent="0.2">
      <c r="A6" s="12" t="s">
        <v>83</v>
      </c>
      <c r="B6" s="13">
        <v>682</v>
      </c>
      <c r="C6" s="14">
        <v>184</v>
      </c>
      <c r="D6" s="15">
        <f>C6/B6</f>
        <v>0.26979472140762462</v>
      </c>
      <c r="E6" s="14">
        <v>179</v>
      </c>
      <c r="F6" s="16">
        <f>E6/C6</f>
        <v>0.97282608695652173</v>
      </c>
      <c r="G6" s="13">
        <v>88</v>
      </c>
      <c r="H6" s="15">
        <f>G6/E6</f>
        <v>0.49162011173184356</v>
      </c>
      <c r="I6" s="16"/>
      <c r="J6" s="13">
        <v>49</v>
      </c>
      <c r="K6" s="15">
        <f>J6/$E6</f>
        <v>0.27374301675977653</v>
      </c>
      <c r="L6" s="16"/>
      <c r="M6" s="13">
        <v>14</v>
      </c>
      <c r="N6" s="15">
        <f>M6/$E6</f>
        <v>7.8212290502793297E-2</v>
      </c>
      <c r="O6" s="16"/>
      <c r="P6" s="13">
        <v>3</v>
      </c>
      <c r="Q6" s="15">
        <f t="shared" ref="Q6:Q30" si="0">P6/$E6</f>
        <v>1.6759776536312849E-2</v>
      </c>
      <c r="R6" s="16"/>
      <c r="S6" s="13">
        <v>5</v>
      </c>
      <c r="T6" s="15">
        <f t="shared" ref="T6:T30" si="1">S6/$E6</f>
        <v>2.7932960893854747E-2</v>
      </c>
      <c r="U6" s="16"/>
      <c r="V6" s="13">
        <v>8</v>
      </c>
      <c r="W6" s="15">
        <f t="shared" ref="W6:W30" si="2">V6/$E6</f>
        <v>4.4692737430167599E-2</v>
      </c>
      <c r="X6" s="16"/>
      <c r="Y6" s="13">
        <f>AB6+AE6+AH6+AK6+AN6+AQ6+AT6+AW6+AZ6+BC6+BF6+BI6+BL6+BO6+BR6+BU6+BX6+CA6</f>
        <v>12</v>
      </c>
      <c r="Z6" s="15">
        <f t="shared" ref="Z6:Z30" si="3">Y6/$E6</f>
        <v>6.7039106145251395E-2</v>
      </c>
      <c r="AA6" s="16"/>
      <c r="AB6" s="13">
        <v>1</v>
      </c>
      <c r="AC6" s="15">
        <f t="shared" ref="AC6:AC30" si="4">AB6/$E6</f>
        <v>5.5865921787709499E-3</v>
      </c>
      <c r="AD6" s="16"/>
      <c r="AE6" s="13">
        <v>2</v>
      </c>
      <c r="AF6" s="15">
        <f t="shared" ref="AF6:AF30" si="5">AE6/$E6</f>
        <v>1.11731843575419E-2</v>
      </c>
      <c r="AG6" s="16"/>
      <c r="AH6" s="13">
        <v>2</v>
      </c>
      <c r="AI6" s="15">
        <f t="shared" ref="AI6:AI30" si="6">AH6/$E6</f>
        <v>1.11731843575419E-2</v>
      </c>
      <c r="AJ6" s="16"/>
      <c r="AK6" s="13">
        <v>2</v>
      </c>
      <c r="AL6" s="15">
        <f t="shared" ref="AL6:AL30" si="7">AK6/$E6</f>
        <v>1.11731843575419E-2</v>
      </c>
      <c r="AM6" s="16"/>
      <c r="AN6" s="13">
        <v>0</v>
      </c>
      <c r="AO6" s="15">
        <f t="shared" ref="AO6:AO30" si="8">AN6/$E6</f>
        <v>0</v>
      </c>
      <c r="AP6" s="16"/>
      <c r="AQ6" s="13">
        <v>1</v>
      </c>
      <c r="AR6" s="15">
        <f t="shared" ref="AR6:AR30" si="9">AQ6/$E6</f>
        <v>5.5865921787709499E-3</v>
      </c>
      <c r="AS6" s="16"/>
      <c r="AT6" s="13">
        <v>2</v>
      </c>
      <c r="AU6" s="15">
        <f t="shared" ref="AU6:AU30" si="10">AT6/$E6</f>
        <v>1.11731843575419E-2</v>
      </c>
      <c r="AV6" s="16"/>
      <c r="AW6" s="13">
        <v>0</v>
      </c>
      <c r="AX6" s="15">
        <f t="shared" ref="AX6:AX30" si="11">AW6/$E6</f>
        <v>0</v>
      </c>
      <c r="AY6" s="16"/>
      <c r="AZ6" s="13">
        <v>0</v>
      </c>
      <c r="BA6" s="15">
        <f t="shared" ref="BA6:BA30" si="12">AZ6/$E6</f>
        <v>0</v>
      </c>
      <c r="BB6" s="16"/>
      <c r="BC6" s="13">
        <v>0</v>
      </c>
      <c r="BD6" s="15">
        <f t="shared" ref="BD6:BD30" si="13">BC6/$E6</f>
        <v>0</v>
      </c>
      <c r="BE6" s="16"/>
      <c r="BF6" s="13">
        <v>0</v>
      </c>
      <c r="BG6" s="15">
        <f t="shared" ref="BG6:BG30" si="14">BF6/$E6</f>
        <v>0</v>
      </c>
      <c r="BH6" s="16"/>
      <c r="BI6" s="13">
        <v>0</v>
      </c>
      <c r="BJ6" s="15">
        <f t="shared" ref="BJ6:BJ30" si="15">BI6/$E6</f>
        <v>0</v>
      </c>
      <c r="BK6" s="16"/>
      <c r="BL6" s="13">
        <v>0</v>
      </c>
      <c r="BM6" s="15">
        <f t="shared" ref="BM6:BM30" si="16">BL6/$E6</f>
        <v>0</v>
      </c>
      <c r="BN6" s="16"/>
      <c r="BO6" s="13">
        <v>0</v>
      </c>
      <c r="BP6" s="15">
        <f t="shared" ref="BP6:BP30" si="17">BO6/$E6</f>
        <v>0</v>
      </c>
      <c r="BQ6" s="16"/>
      <c r="BR6" s="13">
        <v>0</v>
      </c>
      <c r="BS6" s="15">
        <f t="shared" ref="BS6:BS30" si="18">BR6/$E6</f>
        <v>0</v>
      </c>
      <c r="BT6" s="16"/>
      <c r="BU6" s="13">
        <v>1</v>
      </c>
      <c r="BV6" s="15">
        <f t="shared" ref="BV6:BV30" si="19">BU6/$E6</f>
        <v>5.5865921787709499E-3</v>
      </c>
      <c r="BW6" s="16"/>
      <c r="BX6" s="13">
        <v>1</v>
      </c>
      <c r="BY6" s="15">
        <f t="shared" ref="BY6:BY30" si="20">BX6/$E6</f>
        <v>5.5865921787709499E-3</v>
      </c>
      <c r="BZ6" s="16"/>
      <c r="CA6" s="13">
        <v>0</v>
      </c>
      <c r="CB6" s="15">
        <f t="shared" ref="CB6:CB30" si="21">CA6/$E6</f>
        <v>0</v>
      </c>
      <c r="CC6" s="16"/>
    </row>
    <row r="7" spans="1:81" x14ac:dyDescent="0.2">
      <c r="A7" s="17" t="s">
        <v>84</v>
      </c>
      <c r="B7" s="18">
        <v>773</v>
      </c>
      <c r="C7" s="19">
        <v>211</v>
      </c>
      <c r="D7" s="20">
        <f t="shared" ref="D7:D30" si="22">C7/B7</f>
        <v>0.27296248382923671</v>
      </c>
      <c r="E7" s="19">
        <v>208</v>
      </c>
      <c r="F7" s="21">
        <f t="shared" ref="F7:F30" si="23">E7/C7</f>
        <v>0.98578199052132698</v>
      </c>
      <c r="G7" s="18">
        <v>109</v>
      </c>
      <c r="H7" s="20">
        <f t="shared" ref="H7:H13" si="24">G7/E7</f>
        <v>0.52403846153846156</v>
      </c>
      <c r="I7" s="21"/>
      <c r="J7" s="18">
        <v>52</v>
      </c>
      <c r="K7" s="20">
        <f t="shared" ref="K7:K30" si="25">J7/$E7</f>
        <v>0.25</v>
      </c>
      <c r="L7" s="21"/>
      <c r="M7" s="18">
        <v>9</v>
      </c>
      <c r="N7" s="20">
        <f t="shared" ref="N7:N30" si="26">M7/E7</f>
        <v>4.3269230769230768E-2</v>
      </c>
      <c r="O7" s="21"/>
      <c r="P7" s="18">
        <v>7</v>
      </c>
      <c r="Q7" s="20">
        <f t="shared" si="0"/>
        <v>3.3653846153846152E-2</v>
      </c>
      <c r="R7" s="21"/>
      <c r="S7" s="18">
        <v>7</v>
      </c>
      <c r="T7" s="20">
        <f t="shared" si="1"/>
        <v>3.3653846153846152E-2</v>
      </c>
      <c r="U7" s="21"/>
      <c r="V7" s="18">
        <v>10</v>
      </c>
      <c r="W7" s="20">
        <f t="shared" si="2"/>
        <v>4.807692307692308E-2</v>
      </c>
      <c r="X7" s="21"/>
      <c r="Y7" s="18">
        <f t="shared" ref="Y7:Y29" si="27">AB7+AE7+AH7+AK7+AN7+AQ7+AT7+AW7+AZ7+BC7+BF7+BI7+BL7+BO7+BR7+BU7+BX7+CA7</f>
        <v>14</v>
      </c>
      <c r="Z7" s="20">
        <f t="shared" si="3"/>
        <v>6.7307692307692304E-2</v>
      </c>
      <c r="AA7" s="21"/>
      <c r="AB7" s="18">
        <v>3</v>
      </c>
      <c r="AC7" s="20">
        <f t="shared" si="4"/>
        <v>1.4423076923076924E-2</v>
      </c>
      <c r="AD7" s="21"/>
      <c r="AE7" s="18">
        <v>0</v>
      </c>
      <c r="AF7" s="20">
        <f t="shared" si="5"/>
        <v>0</v>
      </c>
      <c r="AG7" s="21"/>
      <c r="AH7" s="18">
        <v>2</v>
      </c>
      <c r="AI7" s="20">
        <f t="shared" si="6"/>
        <v>9.6153846153846159E-3</v>
      </c>
      <c r="AJ7" s="21"/>
      <c r="AK7" s="18">
        <v>2</v>
      </c>
      <c r="AL7" s="20">
        <f t="shared" si="7"/>
        <v>9.6153846153846159E-3</v>
      </c>
      <c r="AM7" s="21"/>
      <c r="AN7" s="18">
        <v>1</v>
      </c>
      <c r="AO7" s="20">
        <f t="shared" si="8"/>
        <v>4.807692307692308E-3</v>
      </c>
      <c r="AP7" s="21"/>
      <c r="AQ7" s="18">
        <v>0</v>
      </c>
      <c r="AR7" s="20">
        <f t="shared" si="9"/>
        <v>0</v>
      </c>
      <c r="AS7" s="21"/>
      <c r="AT7" s="18">
        <v>0</v>
      </c>
      <c r="AU7" s="20">
        <f t="shared" si="10"/>
        <v>0</v>
      </c>
      <c r="AV7" s="21"/>
      <c r="AW7" s="18">
        <v>3</v>
      </c>
      <c r="AX7" s="20">
        <f t="shared" si="11"/>
        <v>1.4423076923076924E-2</v>
      </c>
      <c r="AY7" s="21"/>
      <c r="AZ7" s="18">
        <v>0</v>
      </c>
      <c r="BA7" s="20">
        <f t="shared" si="12"/>
        <v>0</v>
      </c>
      <c r="BB7" s="21"/>
      <c r="BC7" s="18">
        <v>0</v>
      </c>
      <c r="BD7" s="20">
        <f t="shared" si="13"/>
        <v>0</v>
      </c>
      <c r="BE7" s="21"/>
      <c r="BF7" s="18">
        <v>0</v>
      </c>
      <c r="BG7" s="20">
        <f t="shared" si="14"/>
        <v>0</v>
      </c>
      <c r="BH7" s="21"/>
      <c r="BI7" s="18">
        <v>0</v>
      </c>
      <c r="BJ7" s="20">
        <f t="shared" si="15"/>
        <v>0</v>
      </c>
      <c r="BK7" s="21"/>
      <c r="BL7" s="18">
        <v>0</v>
      </c>
      <c r="BM7" s="20">
        <f t="shared" si="16"/>
        <v>0</v>
      </c>
      <c r="BN7" s="21"/>
      <c r="BO7" s="18">
        <v>1</v>
      </c>
      <c r="BP7" s="20">
        <f t="shared" si="17"/>
        <v>4.807692307692308E-3</v>
      </c>
      <c r="BQ7" s="21"/>
      <c r="BR7" s="18">
        <v>1</v>
      </c>
      <c r="BS7" s="20">
        <f t="shared" si="18"/>
        <v>4.807692307692308E-3</v>
      </c>
      <c r="BT7" s="21"/>
      <c r="BU7" s="18">
        <v>0</v>
      </c>
      <c r="BV7" s="20">
        <f t="shared" si="19"/>
        <v>0</v>
      </c>
      <c r="BW7" s="21"/>
      <c r="BX7" s="18">
        <v>1</v>
      </c>
      <c r="BY7" s="20">
        <f t="shared" si="20"/>
        <v>4.807692307692308E-3</v>
      </c>
      <c r="BZ7" s="21"/>
      <c r="CA7" s="18">
        <v>0</v>
      </c>
      <c r="CB7" s="20">
        <f t="shared" si="21"/>
        <v>0</v>
      </c>
      <c r="CC7" s="21"/>
    </row>
    <row r="8" spans="1:81" x14ac:dyDescent="0.2">
      <c r="A8" s="17" t="s">
        <v>85</v>
      </c>
      <c r="B8" s="18">
        <v>778</v>
      </c>
      <c r="C8" s="19">
        <v>306</v>
      </c>
      <c r="D8" s="20">
        <f t="shared" si="22"/>
        <v>0.39331619537275064</v>
      </c>
      <c r="E8" s="19">
        <v>304</v>
      </c>
      <c r="F8" s="21">
        <f t="shared" si="23"/>
        <v>0.99346405228758172</v>
      </c>
      <c r="G8" s="18">
        <v>140</v>
      </c>
      <c r="H8" s="20">
        <f t="shared" si="24"/>
        <v>0.46052631578947367</v>
      </c>
      <c r="I8" s="21"/>
      <c r="J8" s="18">
        <v>81</v>
      </c>
      <c r="K8" s="20">
        <f t="shared" si="25"/>
        <v>0.26644736842105265</v>
      </c>
      <c r="L8" s="21"/>
      <c r="M8" s="18">
        <v>21</v>
      </c>
      <c r="N8" s="20">
        <f t="shared" si="26"/>
        <v>6.9078947368421059E-2</v>
      </c>
      <c r="O8" s="21"/>
      <c r="P8" s="18">
        <v>10</v>
      </c>
      <c r="Q8" s="20">
        <f t="shared" si="0"/>
        <v>3.2894736842105261E-2</v>
      </c>
      <c r="R8" s="21"/>
      <c r="S8" s="18">
        <v>9</v>
      </c>
      <c r="T8" s="20">
        <f t="shared" si="1"/>
        <v>2.9605263157894735E-2</v>
      </c>
      <c r="U8" s="21"/>
      <c r="V8" s="18">
        <v>32</v>
      </c>
      <c r="W8" s="20">
        <f t="shared" si="2"/>
        <v>0.10526315789473684</v>
      </c>
      <c r="X8" s="21"/>
      <c r="Y8" s="18">
        <f t="shared" si="27"/>
        <v>11</v>
      </c>
      <c r="Z8" s="20">
        <f t="shared" si="3"/>
        <v>3.6184210526315791E-2</v>
      </c>
      <c r="AA8" s="21"/>
      <c r="AB8" s="18">
        <v>0</v>
      </c>
      <c r="AC8" s="20">
        <f t="shared" si="4"/>
        <v>0</v>
      </c>
      <c r="AD8" s="21"/>
      <c r="AE8" s="18">
        <v>0</v>
      </c>
      <c r="AF8" s="20">
        <f t="shared" si="5"/>
        <v>0</v>
      </c>
      <c r="AG8" s="21"/>
      <c r="AH8" s="18">
        <v>6</v>
      </c>
      <c r="AI8" s="20">
        <f t="shared" si="6"/>
        <v>1.9736842105263157E-2</v>
      </c>
      <c r="AJ8" s="21"/>
      <c r="AK8" s="18">
        <v>1</v>
      </c>
      <c r="AL8" s="20">
        <f t="shared" si="7"/>
        <v>3.2894736842105261E-3</v>
      </c>
      <c r="AM8" s="21"/>
      <c r="AN8" s="18">
        <v>0</v>
      </c>
      <c r="AO8" s="20">
        <f t="shared" si="8"/>
        <v>0</v>
      </c>
      <c r="AP8" s="21"/>
      <c r="AQ8" s="18">
        <v>0</v>
      </c>
      <c r="AR8" s="20">
        <f t="shared" si="9"/>
        <v>0</v>
      </c>
      <c r="AS8" s="21"/>
      <c r="AT8" s="18">
        <v>0</v>
      </c>
      <c r="AU8" s="20">
        <f t="shared" si="10"/>
        <v>0</v>
      </c>
      <c r="AV8" s="21"/>
      <c r="AW8" s="18">
        <v>0</v>
      </c>
      <c r="AX8" s="20">
        <f t="shared" si="11"/>
        <v>0</v>
      </c>
      <c r="AY8" s="21"/>
      <c r="AZ8" s="18">
        <v>0</v>
      </c>
      <c r="BA8" s="20">
        <f t="shared" si="12"/>
        <v>0</v>
      </c>
      <c r="BB8" s="21"/>
      <c r="BC8" s="18">
        <v>0</v>
      </c>
      <c r="BD8" s="20">
        <f t="shared" si="13"/>
        <v>0</v>
      </c>
      <c r="BE8" s="21"/>
      <c r="BF8" s="18">
        <v>0</v>
      </c>
      <c r="BG8" s="20">
        <f t="shared" si="14"/>
        <v>0</v>
      </c>
      <c r="BH8" s="21"/>
      <c r="BI8" s="18">
        <v>0</v>
      </c>
      <c r="BJ8" s="20">
        <f t="shared" si="15"/>
        <v>0</v>
      </c>
      <c r="BK8" s="21"/>
      <c r="BL8" s="18">
        <v>0</v>
      </c>
      <c r="BM8" s="20">
        <f t="shared" si="16"/>
        <v>0</v>
      </c>
      <c r="BN8" s="21"/>
      <c r="BO8" s="18">
        <v>0</v>
      </c>
      <c r="BP8" s="20">
        <f t="shared" si="17"/>
        <v>0</v>
      </c>
      <c r="BQ8" s="21"/>
      <c r="BR8" s="18">
        <v>1</v>
      </c>
      <c r="BS8" s="20">
        <f t="shared" si="18"/>
        <v>3.2894736842105261E-3</v>
      </c>
      <c r="BT8" s="21"/>
      <c r="BU8" s="18">
        <v>0</v>
      </c>
      <c r="BV8" s="20">
        <f t="shared" si="19"/>
        <v>0</v>
      </c>
      <c r="BW8" s="21"/>
      <c r="BX8" s="18">
        <v>2</v>
      </c>
      <c r="BY8" s="20">
        <f t="shared" si="20"/>
        <v>6.5789473684210523E-3</v>
      </c>
      <c r="BZ8" s="21"/>
      <c r="CA8" s="18">
        <v>1</v>
      </c>
      <c r="CB8" s="20">
        <f t="shared" si="21"/>
        <v>3.2894736842105261E-3</v>
      </c>
      <c r="CC8" s="21"/>
    </row>
    <row r="9" spans="1:81" x14ac:dyDescent="0.2">
      <c r="A9" s="17" t="s">
        <v>86</v>
      </c>
      <c r="B9" s="18">
        <v>808</v>
      </c>
      <c r="C9" s="19">
        <v>324</v>
      </c>
      <c r="D9" s="20">
        <f t="shared" si="22"/>
        <v>0.40099009900990101</v>
      </c>
      <c r="E9" s="19">
        <v>318</v>
      </c>
      <c r="F9" s="21">
        <f t="shared" si="23"/>
        <v>0.98148148148148151</v>
      </c>
      <c r="G9" s="18">
        <v>126</v>
      </c>
      <c r="H9" s="20">
        <f t="shared" si="24"/>
        <v>0.39622641509433965</v>
      </c>
      <c r="I9" s="21"/>
      <c r="J9" s="18">
        <v>106</v>
      </c>
      <c r="K9" s="20">
        <f t="shared" si="25"/>
        <v>0.33333333333333331</v>
      </c>
      <c r="L9" s="21"/>
      <c r="M9" s="18">
        <v>23</v>
      </c>
      <c r="N9" s="20">
        <f t="shared" si="26"/>
        <v>7.2327044025157231E-2</v>
      </c>
      <c r="O9" s="21"/>
      <c r="P9" s="18">
        <v>15</v>
      </c>
      <c r="Q9" s="20">
        <f t="shared" si="0"/>
        <v>4.716981132075472E-2</v>
      </c>
      <c r="R9" s="21"/>
      <c r="S9" s="18">
        <v>12</v>
      </c>
      <c r="T9" s="20">
        <f t="shared" si="1"/>
        <v>3.7735849056603772E-2</v>
      </c>
      <c r="U9" s="21"/>
      <c r="V9" s="18">
        <v>23</v>
      </c>
      <c r="W9" s="20">
        <f t="shared" si="2"/>
        <v>7.2327044025157231E-2</v>
      </c>
      <c r="X9" s="21"/>
      <c r="Y9" s="18">
        <f t="shared" si="27"/>
        <v>13</v>
      </c>
      <c r="Z9" s="20">
        <f t="shared" si="3"/>
        <v>4.0880503144654086E-2</v>
      </c>
      <c r="AA9" s="21"/>
      <c r="AB9" s="18">
        <v>0</v>
      </c>
      <c r="AC9" s="20">
        <f t="shared" si="4"/>
        <v>0</v>
      </c>
      <c r="AD9" s="21"/>
      <c r="AE9" s="18">
        <v>3</v>
      </c>
      <c r="AF9" s="20">
        <f t="shared" si="5"/>
        <v>9.433962264150943E-3</v>
      </c>
      <c r="AG9" s="21"/>
      <c r="AH9" s="18">
        <v>3</v>
      </c>
      <c r="AI9" s="20">
        <f t="shared" si="6"/>
        <v>9.433962264150943E-3</v>
      </c>
      <c r="AJ9" s="21"/>
      <c r="AK9" s="18">
        <v>1</v>
      </c>
      <c r="AL9" s="20">
        <f t="shared" si="7"/>
        <v>3.1446540880503146E-3</v>
      </c>
      <c r="AM9" s="21"/>
      <c r="AN9" s="18">
        <v>2</v>
      </c>
      <c r="AO9" s="20">
        <f t="shared" si="8"/>
        <v>6.2893081761006293E-3</v>
      </c>
      <c r="AP9" s="21"/>
      <c r="AQ9" s="18">
        <v>0</v>
      </c>
      <c r="AR9" s="20">
        <f t="shared" si="9"/>
        <v>0</v>
      </c>
      <c r="AS9" s="21"/>
      <c r="AT9" s="18">
        <v>0</v>
      </c>
      <c r="AU9" s="20">
        <f t="shared" si="10"/>
        <v>0</v>
      </c>
      <c r="AV9" s="21"/>
      <c r="AW9" s="18">
        <v>1</v>
      </c>
      <c r="AX9" s="20">
        <f t="shared" si="11"/>
        <v>3.1446540880503146E-3</v>
      </c>
      <c r="AY9" s="21"/>
      <c r="AZ9" s="18">
        <v>0</v>
      </c>
      <c r="BA9" s="20">
        <f t="shared" si="12"/>
        <v>0</v>
      </c>
      <c r="BB9" s="21"/>
      <c r="BC9" s="18">
        <v>0</v>
      </c>
      <c r="BD9" s="20">
        <f t="shared" si="13"/>
        <v>0</v>
      </c>
      <c r="BE9" s="21"/>
      <c r="BF9" s="18">
        <v>0</v>
      </c>
      <c r="BG9" s="20">
        <f t="shared" si="14"/>
        <v>0</v>
      </c>
      <c r="BH9" s="21"/>
      <c r="BI9" s="18">
        <v>0</v>
      </c>
      <c r="BJ9" s="20">
        <f t="shared" si="15"/>
        <v>0</v>
      </c>
      <c r="BK9" s="21"/>
      <c r="BL9" s="18">
        <v>0</v>
      </c>
      <c r="BM9" s="20">
        <f t="shared" si="16"/>
        <v>0</v>
      </c>
      <c r="BN9" s="21"/>
      <c r="BO9" s="18">
        <v>0</v>
      </c>
      <c r="BP9" s="20">
        <f t="shared" si="17"/>
        <v>0</v>
      </c>
      <c r="BQ9" s="21"/>
      <c r="BR9" s="18">
        <v>0</v>
      </c>
      <c r="BS9" s="20">
        <f t="shared" si="18"/>
        <v>0</v>
      </c>
      <c r="BT9" s="21"/>
      <c r="BU9" s="18">
        <v>1</v>
      </c>
      <c r="BV9" s="20">
        <f t="shared" si="19"/>
        <v>3.1446540880503146E-3</v>
      </c>
      <c r="BW9" s="21"/>
      <c r="BX9" s="18">
        <v>0</v>
      </c>
      <c r="BY9" s="20">
        <f t="shared" si="20"/>
        <v>0</v>
      </c>
      <c r="BZ9" s="21"/>
      <c r="CA9" s="18">
        <v>2</v>
      </c>
      <c r="CB9" s="20">
        <f t="shared" si="21"/>
        <v>6.2893081761006293E-3</v>
      </c>
      <c r="CC9" s="21"/>
    </row>
    <row r="10" spans="1:81" x14ac:dyDescent="0.2">
      <c r="A10" s="17" t="s">
        <v>87</v>
      </c>
      <c r="B10" s="18">
        <v>527</v>
      </c>
      <c r="C10" s="19">
        <v>156</v>
      </c>
      <c r="D10" s="20">
        <f t="shared" si="22"/>
        <v>0.29601518026565465</v>
      </c>
      <c r="E10" s="19">
        <v>153</v>
      </c>
      <c r="F10" s="21">
        <f t="shared" si="23"/>
        <v>0.98076923076923073</v>
      </c>
      <c r="G10" s="18">
        <v>52</v>
      </c>
      <c r="H10" s="20">
        <f t="shared" si="24"/>
        <v>0.33986928104575165</v>
      </c>
      <c r="I10" s="21"/>
      <c r="J10" s="18">
        <v>68</v>
      </c>
      <c r="K10" s="20">
        <f t="shared" si="25"/>
        <v>0.44444444444444442</v>
      </c>
      <c r="L10" s="21"/>
      <c r="M10" s="18">
        <v>6</v>
      </c>
      <c r="N10" s="20">
        <f t="shared" si="26"/>
        <v>3.9215686274509803E-2</v>
      </c>
      <c r="O10" s="21"/>
      <c r="P10" s="18">
        <v>9</v>
      </c>
      <c r="Q10" s="20">
        <f t="shared" si="0"/>
        <v>5.8823529411764705E-2</v>
      </c>
      <c r="R10" s="21"/>
      <c r="S10" s="18">
        <v>3</v>
      </c>
      <c r="T10" s="20">
        <f t="shared" si="1"/>
        <v>1.9607843137254902E-2</v>
      </c>
      <c r="U10" s="21"/>
      <c r="V10" s="18">
        <v>7</v>
      </c>
      <c r="W10" s="20">
        <f t="shared" si="2"/>
        <v>4.5751633986928102E-2</v>
      </c>
      <c r="X10" s="21"/>
      <c r="Y10" s="18">
        <f t="shared" si="27"/>
        <v>8</v>
      </c>
      <c r="Z10" s="20">
        <f t="shared" si="3"/>
        <v>5.2287581699346407E-2</v>
      </c>
      <c r="AA10" s="21"/>
      <c r="AB10" s="18">
        <v>0</v>
      </c>
      <c r="AC10" s="20">
        <f t="shared" si="4"/>
        <v>0</v>
      </c>
      <c r="AD10" s="21"/>
      <c r="AE10" s="18">
        <v>2</v>
      </c>
      <c r="AF10" s="20">
        <f t="shared" si="5"/>
        <v>1.3071895424836602E-2</v>
      </c>
      <c r="AG10" s="21"/>
      <c r="AH10" s="18">
        <v>2</v>
      </c>
      <c r="AI10" s="20">
        <f t="shared" si="6"/>
        <v>1.3071895424836602E-2</v>
      </c>
      <c r="AJ10" s="21"/>
      <c r="AK10" s="18">
        <v>2</v>
      </c>
      <c r="AL10" s="20">
        <f t="shared" si="7"/>
        <v>1.3071895424836602E-2</v>
      </c>
      <c r="AM10" s="21"/>
      <c r="AN10" s="18">
        <v>0</v>
      </c>
      <c r="AO10" s="20">
        <f t="shared" si="8"/>
        <v>0</v>
      </c>
      <c r="AP10" s="21"/>
      <c r="AQ10" s="18">
        <v>0</v>
      </c>
      <c r="AR10" s="20">
        <f t="shared" si="9"/>
        <v>0</v>
      </c>
      <c r="AS10" s="21"/>
      <c r="AT10" s="18">
        <v>0</v>
      </c>
      <c r="AU10" s="20">
        <f t="shared" si="10"/>
        <v>0</v>
      </c>
      <c r="AV10" s="21"/>
      <c r="AW10" s="18">
        <v>0</v>
      </c>
      <c r="AX10" s="20">
        <f t="shared" si="11"/>
        <v>0</v>
      </c>
      <c r="AY10" s="21"/>
      <c r="AZ10" s="18">
        <v>0</v>
      </c>
      <c r="BA10" s="20">
        <f t="shared" si="12"/>
        <v>0</v>
      </c>
      <c r="BB10" s="21"/>
      <c r="BC10" s="18">
        <v>0</v>
      </c>
      <c r="BD10" s="20">
        <f t="shared" si="13"/>
        <v>0</v>
      </c>
      <c r="BE10" s="21"/>
      <c r="BF10" s="18">
        <v>0</v>
      </c>
      <c r="BG10" s="20">
        <f t="shared" si="14"/>
        <v>0</v>
      </c>
      <c r="BH10" s="21"/>
      <c r="BI10" s="18">
        <v>0</v>
      </c>
      <c r="BJ10" s="20">
        <f t="shared" si="15"/>
        <v>0</v>
      </c>
      <c r="BK10" s="21"/>
      <c r="BL10" s="18">
        <v>0</v>
      </c>
      <c r="BM10" s="20">
        <f t="shared" si="16"/>
        <v>0</v>
      </c>
      <c r="BN10" s="21"/>
      <c r="BO10" s="18">
        <v>0</v>
      </c>
      <c r="BP10" s="20">
        <f t="shared" si="17"/>
        <v>0</v>
      </c>
      <c r="BQ10" s="21"/>
      <c r="BR10" s="18">
        <v>0</v>
      </c>
      <c r="BS10" s="20">
        <f t="shared" si="18"/>
        <v>0</v>
      </c>
      <c r="BT10" s="21"/>
      <c r="BU10" s="18">
        <v>0</v>
      </c>
      <c r="BV10" s="20">
        <f t="shared" si="19"/>
        <v>0</v>
      </c>
      <c r="BW10" s="21"/>
      <c r="BX10" s="18">
        <v>0</v>
      </c>
      <c r="BY10" s="20">
        <f t="shared" si="20"/>
        <v>0</v>
      </c>
      <c r="BZ10" s="21"/>
      <c r="CA10" s="18">
        <v>2</v>
      </c>
      <c r="CB10" s="20">
        <f t="shared" si="21"/>
        <v>1.3071895424836602E-2</v>
      </c>
      <c r="CC10" s="21"/>
    </row>
    <row r="11" spans="1:81" x14ac:dyDescent="0.2">
      <c r="A11" s="17" t="s">
        <v>88</v>
      </c>
      <c r="B11" s="18">
        <v>647</v>
      </c>
      <c r="C11" s="19">
        <v>157</v>
      </c>
      <c r="D11" s="20">
        <f t="shared" si="22"/>
        <v>0.24265842349304481</v>
      </c>
      <c r="E11" s="19">
        <v>152</v>
      </c>
      <c r="F11" s="21">
        <f t="shared" si="23"/>
        <v>0.96815286624203822</v>
      </c>
      <c r="G11" s="18">
        <v>64</v>
      </c>
      <c r="H11" s="20">
        <f t="shared" si="24"/>
        <v>0.42105263157894735</v>
      </c>
      <c r="I11" s="21"/>
      <c r="J11" s="18">
        <v>55</v>
      </c>
      <c r="K11" s="20">
        <f t="shared" si="25"/>
        <v>0.36184210526315791</v>
      </c>
      <c r="L11" s="21"/>
      <c r="M11" s="18">
        <v>9</v>
      </c>
      <c r="N11" s="20">
        <f t="shared" si="26"/>
        <v>5.921052631578947E-2</v>
      </c>
      <c r="O11" s="21"/>
      <c r="P11" s="18">
        <v>2</v>
      </c>
      <c r="Q11" s="20">
        <f t="shared" si="0"/>
        <v>1.3157894736842105E-2</v>
      </c>
      <c r="R11" s="21"/>
      <c r="S11" s="18">
        <v>10</v>
      </c>
      <c r="T11" s="20">
        <f t="shared" si="1"/>
        <v>6.5789473684210523E-2</v>
      </c>
      <c r="U11" s="21"/>
      <c r="V11" s="18">
        <v>3</v>
      </c>
      <c r="W11" s="20">
        <f t="shared" si="2"/>
        <v>1.9736842105263157E-2</v>
      </c>
      <c r="X11" s="21"/>
      <c r="Y11" s="18">
        <f t="shared" si="27"/>
        <v>9</v>
      </c>
      <c r="Z11" s="20">
        <f t="shared" si="3"/>
        <v>5.921052631578947E-2</v>
      </c>
      <c r="AA11" s="21"/>
      <c r="AB11" s="18">
        <v>0</v>
      </c>
      <c r="AC11" s="20">
        <f t="shared" si="4"/>
        <v>0</v>
      </c>
      <c r="AD11" s="21"/>
      <c r="AE11" s="18">
        <v>2</v>
      </c>
      <c r="AF11" s="20">
        <f t="shared" si="5"/>
        <v>1.3157894736842105E-2</v>
      </c>
      <c r="AG11" s="21"/>
      <c r="AH11" s="18">
        <v>0</v>
      </c>
      <c r="AI11" s="20">
        <f t="shared" si="6"/>
        <v>0</v>
      </c>
      <c r="AJ11" s="21"/>
      <c r="AK11" s="18">
        <v>4</v>
      </c>
      <c r="AL11" s="20">
        <f t="shared" si="7"/>
        <v>2.6315789473684209E-2</v>
      </c>
      <c r="AM11" s="21"/>
      <c r="AN11" s="18">
        <v>0</v>
      </c>
      <c r="AO11" s="20">
        <f t="shared" si="8"/>
        <v>0</v>
      </c>
      <c r="AP11" s="21"/>
      <c r="AQ11" s="18">
        <v>0</v>
      </c>
      <c r="AR11" s="20">
        <f t="shared" si="9"/>
        <v>0</v>
      </c>
      <c r="AS11" s="21"/>
      <c r="AT11" s="18">
        <v>0</v>
      </c>
      <c r="AU11" s="20">
        <f t="shared" si="10"/>
        <v>0</v>
      </c>
      <c r="AV11" s="21"/>
      <c r="AW11" s="18">
        <v>0</v>
      </c>
      <c r="AX11" s="20">
        <f t="shared" si="11"/>
        <v>0</v>
      </c>
      <c r="AY11" s="21"/>
      <c r="AZ11" s="18">
        <v>0</v>
      </c>
      <c r="BA11" s="20">
        <f t="shared" si="12"/>
        <v>0</v>
      </c>
      <c r="BB11" s="21"/>
      <c r="BC11" s="18">
        <v>0</v>
      </c>
      <c r="BD11" s="20">
        <f t="shared" si="13"/>
        <v>0</v>
      </c>
      <c r="BE11" s="21"/>
      <c r="BF11" s="18">
        <v>0</v>
      </c>
      <c r="BG11" s="20">
        <f t="shared" si="14"/>
        <v>0</v>
      </c>
      <c r="BH11" s="21"/>
      <c r="BI11" s="18">
        <v>0</v>
      </c>
      <c r="BJ11" s="20">
        <f t="shared" si="15"/>
        <v>0</v>
      </c>
      <c r="BK11" s="21"/>
      <c r="BL11" s="18">
        <v>0</v>
      </c>
      <c r="BM11" s="20">
        <f t="shared" si="16"/>
        <v>0</v>
      </c>
      <c r="BN11" s="21"/>
      <c r="BO11" s="18">
        <v>0</v>
      </c>
      <c r="BP11" s="20">
        <f t="shared" si="17"/>
        <v>0</v>
      </c>
      <c r="BQ11" s="21"/>
      <c r="BR11" s="18">
        <v>0</v>
      </c>
      <c r="BS11" s="20">
        <f t="shared" si="18"/>
        <v>0</v>
      </c>
      <c r="BT11" s="21"/>
      <c r="BU11" s="18">
        <v>0</v>
      </c>
      <c r="BV11" s="20">
        <f t="shared" si="19"/>
        <v>0</v>
      </c>
      <c r="BW11" s="21"/>
      <c r="BX11" s="18">
        <v>1</v>
      </c>
      <c r="BY11" s="20">
        <f t="shared" si="20"/>
        <v>6.5789473684210523E-3</v>
      </c>
      <c r="BZ11" s="21"/>
      <c r="CA11" s="18">
        <v>2</v>
      </c>
      <c r="CB11" s="20">
        <f t="shared" si="21"/>
        <v>1.3157894736842105E-2</v>
      </c>
      <c r="CC11" s="21"/>
    </row>
    <row r="12" spans="1:81" x14ac:dyDescent="0.2">
      <c r="A12" s="17" t="s">
        <v>89</v>
      </c>
      <c r="B12" s="18">
        <v>805</v>
      </c>
      <c r="C12" s="19">
        <v>261</v>
      </c>
      <c r="D12" s="20">
        <f t="shared" si="22"/>
        <v>0.32422360248447207</v>
      </c>
      <c r="E12" s="19">
        <v>253</v>
      </c>
      <c r="F12" s="21">
        <f t="shared" si="23"/>
        <v>0.96934865900383138</v>
      </c>
      <c r="G12" s="18">
        <v>127</v>
      </c>
      <c r="H12" s="20">
        <f t="shared" si="24"/>
        <v>0.50197628458498023</v>
      </c>
      <c r="I12" s="21"/>
      <c r="J12" s="18">
        <v>76</v>
      </c>
      <c r="K12" s="20">
        <f t="shared" si="25"/>
        <v>0.30039525691699603</v>
      </c>
      <c r="L12" s="21"/>
      <c r="M12" s="18">
        <v>11</v>
      </c>
      <c r="N12" s="20">
        <f t="shared" si="26"/>
        <v>4.3478260869565216E-2</v>
      </c>
      <c r="O12" s="21"/>
      <c r="P12" s="18">
        <v>12</v>
      </c>
      <c r="Q12" s="20">
        <f t="shared" si="0"/>
        <v>4.7430830039525688E-2</v>
      </c>
      <c r="R12" s="21"/>
      <c r="S12" s="18">
        <v>6</v>
      </c>
      <c r="T12" s="20">
        <f t="shared" si="1"/>
        <v>2.3715415019762844E-2</v>
      </c>
      <c r="U12" s="21"/>
      <c r="V12" s="18">
        <v>10</v>
      </c>
      <c r="W12" s="20">
        <f t="shared" si="2"/>
        <v>3.9525691699604744E-2</v>
      </c>
      <c r="X12" s="21"/>
      <c r="Y12" s="18">
        <f t="shared" si="27"/>
        <v>11</v>
      </c>
      <c r="Z12" s="20">
        <f t="shared" si="3"/>
        <v>4.3478260869565216E-2</v>
      </c>
      <c r="AA12" s="21"/>
      <c r="AB12" s="18">
        <v>0</v>
      </c>
      <c r="AC12" s="20">
        <f t="shared" si="4"/>
        <v>0</v>
      </c>
      <c r="AD12" s="21"/>
      <c r="AE12" s="18">
        <v>3</v>
      </c>
      <c r="AF12" s="20">
        <f t="shared" si="5"/>
        <v>1.1857707509881422E-2</v>
      </c>
      <c r="AG12" s="21"/>
      <c r="AH12" s="18">
        <v>2</v>
      </c>
      <c r="AI12" s="20">
        <f t="shared" si="6"/>
        <v>7.9051383399209481E-3</v>
      </c>
      <c r="AJ12" s="21"/>
      <c r="AK12" s="18">
        <v>2</v>
      </c>
      <c r="AL12" s="20">
        <f t="shared" si="7"/>
        <v>7.9051383399209481E-3</v>
      </c>
      <c r="AM12" s="21"/>
      <c r="AN12" s="18">
        <v>0</v>
      </c>
      <c r="AO12" s="20">
        <f t="shared" si="8"/>
        <v>0</v>
      </c>
      <c r="AP12" s="21"/>
      <c r="AQ12" s="18">
        <v>0</v>
      </c>
      <c r="AR12" s="20">
        <f t="shared" si="9"/>
        <v>0</v>
      </c>
      <c r="AS12" s="21"/>
      <c r="AT12" s="18">
        <v>2</v>
      </c>
      <c r="AU12" s="20">
        <f t="shared" si="10"/>
        <v>7.9051383399209481E-3</v>
      </c>
      <c r="AV12" s="21"/>
      <c r="AW12" s="18">
        <v>1</v>
      </c>
      <c r="AX12" s="20">
        <f t="shared" si="11"/>
        <v>3.952569169960474E-3</v>
      </c>
      <c r="AY12" s="21"/>
      <c r="AZ12" s="18">
        <v>0</v>
      </c>
      <c r="BA12" s="20">
        <f t="shared" si="12"/>
        <v>0</v>
      </c>
      <c r="BB12" s="21"/>
      <c r="BC12" s="18">
        <v>1</v>
      </c>
      <c r="BD12" s="20">
        <f t="shared" si="13"/>
        <v>3.952569169960474E-3</v>
      </c>
      <c r="BE12" s="21"/>
      <c r="BF12" s="18">
        <v>0</v>
      </c>
      <c r="BG12" s="20">
        <f t="shared" si="14"/>
        <v>0</v>
      </c>
      <c r="BH12" s="21"/>
      <c r="BI12" s="18">
        <v>0</v>
      </c>
      <c r="BJ12" s="20">
        <f t="shared" si="15"/>
        <v>0</v>
      </c>
      <c r="BK12" s="21"/>
      <c r="BL12" s="18">
        <v>0</v>
      </c>
      <c r="BM12" s="20">
        <f t="shared" si="16"/>
        <v>0</v>
      </c>
      <c r="BN12" s="21"/>
      <c r="BO12" s="18">
        <v>0</v>
      </c>
      <c r="BP12" s="20">
        <f t="shared" si="17"/>
        <v>0</v>
      </c>
      <c r="BQ12" s="21"/>
      <c r="BR12" s="18">
        <v>0</v>
      </c>
      <c r="BS12" s="20">
        <f t="shared" si="18"/>
        <v>0</v>
      </c>
      <c r="BT12" s="21"/>
      <c r="BU12" s="18">
        <v>0</v>
      </c>
      <c r="BV12" s="20">
        <f t="shared" si="19"/>
        <v>0</v>
      </c>
      <c r="BW12" s="21"/>
      <c r="BX12" s="18">
        <v>0</v>
      </c>
      <c r="BY12" s="20">
        <f t="shared" si="20"/>
        <v>0</v>
      </c>
      <c r="BZ12" s="21"/>
      <c r="CA12" s="18">
        <v>0</v>
      </c>
      <c r="CB12" s="20">
        <f t="shared" si="21"/>
        <v>0</v>
      </c>
      <c r="CC12" s="21"/>
    </row>
    <row r="13" spans="1:81" x14ac:dyDescent="0.2">
      <c r="A13" s="22" t="s">
        <v>105</v>
      </c>
      <c r="B13" s="23">
        <f>SUM(B6:B12)</f>
        <v>5020</v>
      </c>
      <c r="C13" s="24">
        <f>SUM(C6:C12)</f>
        <v>1599</v>
      </c>
      <c r="D13" s="25">
        <f t="shared" si="22"/>
        <v>0.31852589641434265</v>
      </c>
      <c r="E13" s="24">
        <f>SUM(E6:E12)</f>
        <v>1567</v>
      </c>
      <c r="F13" s="26">
        <f t="shared" si="23"/>
        <v>0.97998749218261416</v>
      </c>
      <c r="G13" s="23">
        <f>SUM(G6:G12)</f>
        <v>706</v>
      </c>
      <c r="H13" s="25">
        <f t="shared" si="24"/>
        <v>0.45054243777919589</v>
      </c>
      <c r="I13" s="26">
        <f>H13-'2009'!H9</f>
        <v>-6.9482991337142308E-2</v>
      </c>
      <c r="J13" s="23">
        <f>SUM(J6:J12)</f>
        <v>487</v>
      </c>
      <c r="K13" s="25">
        <f t="shared" si="25"/>
        <v>0.31078493937460117</v>
      </c>
      <c r="L13" s="26">
        <f>K13-'2009'!K9</f>
        <v>9.2730266774474018E-2</v>
      </c>
      <c r="M13" s="23">
        <f>SUM(M6:M12)</f>
        <v>93</v>
      </c>
      <c r="N13" s="25">
        <f t="shared" si="26"/>
        <v>5.9349074664964904E-2</v>
      </c>
      <c r="O13" s="26">
        <f>N13-'2009'!N9</f>
        <v>2.2637917863305157E-4</v>
      </c>
      <c r="P13" s="23">
        <f>SUM(P6:P12)</f>
        <v>58</v>
      </c>
      <c r="Q13" s="25">
        <f t="shared" si="0"/>
        <v>3.7013401403956606E-2</v>
      </c>
      <c r="R13" s="26"/>
      <c r="S13" s="23">
        <f>SUM(S6:S12)</f>
        <v>52</v>
      </c>
      <c r="T13" s="25">
        <f t="shared" si="1"/>
        <v>3.318442884492661E-2</v>
      </c>
      <c r="U13" s="26">
        <f>T13-'2009'!Q9</f>
        <v>-1.7806061201083578E-3</v>
      </c>
      <c r="V13" s="23">
        <f>SUM(V6:V12)</f>
        <v>93</v>
      </c>
      <c r="W13" s="25">
        <f t="shared" si="2"/>
        <v>5.9349074664964904E-2</v>
      </c>
      <c r="X13" s="26">
        <f>W13-'2009'!T9</f>
        <v>-6.5889323300705779E-2</v>
      </c>
      <c r="Y13" s="23">
        <f>SUM(Y6:Y12)</f>
        <v>78</v>
      </c>
      <c r="Z13" s="25">
        <f t="shared" si="3"/>
        <v>4.9776643267389918E-2</v>
      </c>
      <c r="AA13" s="26">
        <f>Z13-'2009'!W9</f>
        <v>7.1828734008927766E-3</v>
      </c>
      <c r="AB13" s="23">
        <f>SUM(AB6:AB12)</f>
        <v>4</v>
      </c>
      <c r="AC13" s="25">
        <f t="shared" si="4"/>
        <v>2.5526483726866626E-3</v>
      </c>
      <c r="AD13" s="26"/>
      <c r="AE13" s="23">
        <f>SUM(AE6:AE12)</f>
        <v>12</v>
      </c>
      <c r="AF13" s="25">
        <f t="shared" si="5"/>
        <v>7.6579451180599873E-3</v>
      </c>
      <c r="AG13" s="26"/>
      <c r="AH13" s="23">
        <f>SUM(AH6:AH12)</f>
        <v>17</v>
      </c>
      <c r="AI13" s="25">
        <f t="shared" si="6"/>
        <v>1.0848755583918315E-2</v>
      </c>
      <c r="AJ13" s="26"/>
      <c r="AK13" s="23">
        <f>SUM(AK6:AK12)</f>
        <v>14</v>
      </c>
      <c r="AL13" s="25">
        <f t="shared" si="7"/>
        <v>8.9342693044033184E-3</v>
      </c>
      <c r="AM13" s="26"/>
      <c r="AN13" s="23">
        <f>SUM(AN6:AN12)</f>
        <v>3</v>
      </c>
      <c r="AO13" s="25">
        <f t="shared" si="8"/>
        <v>1.9144862795149968E-3</v>
      </c>
      <c r="AP13" s="26"/>
      <c r="AQ13" s="23">
        <f>SUM(AQ6:AQ12)</f>
        <v>1</v>
      </c>
      <c r="AR13" s="25">
        <f t="shared" si="9"/>
        <v>6.3816209317166565E-4</v>
      </c>
      <c r="AS13" s="26"/>
      <c r="AT13" s="23">
        <f>SUM(AT6:AT12)</f>
        <v>4</v>
      </c>
      <c r="AU13" s="25">
        <f t="shared" si="10"/>
        <v>2.5526483726866626E-3</v>
      </c>
      <c r="AV13" s="26"/>
      <c r="AW13" s="23">
        <f>SUM(AW6:AW12)</f>
        <v>5</v>
      </c>
      <c r="AX13" s="25">
        <f t="shared" si="11"/>
        <v>3.1908104658583281E-3</v>
      </c>
      <c r="AY13" s="26"/>
      <c r="AZ13" s="23">
        <f>SUM(AZ6:AZ12)</f>
        <v>0</v>
      </c>
      <c r="BA13" s="25">
        <f t="shared" si="12"/>
        <v>0</v>
      </c>
      <c r="BB13" s="26"/>
      <c r="BC13" s="23">
        <f>SUM(BC6:BC12)</f>
        <v>1</v>
      </c>
      <c r="BD13" s="25">
        <f t="shared" si="13"/>
        <v>6.3816209317166565E-4</v>
      </c>
      <c r="BE13" s="26"/>
      <c r="BF13" s="23">
        <f>SUM(BF6:BF12)</f>
        <v>0</v>
      </c>
      <c r="BG13" s="25">
        <f t="shared" si="14"/>
        <v>0</v>
      </c>
      <c r="BH13" s="26"/>
      <c r="BI13" s="23">
        <f>SUM(BI6:BI12)</f>
        <v>0</v>
      </c>
      <c r="BJ13" s="25">
        <f t="shared" si="15"/>
        <v>0</v>
      </c>
      <c r="BK13" s="26"/>
      <c r="BL13" s="23">
        <f>SUM(BL6:BL12)</f>
        <v>0</v>
      </c>
      <c r="BM13" s="25">
        <f t="shared" si="16"/>
        <v>0</v>
      </c>
      <c r="BN13" s="26"/>
      <c r="BO13" s="23">
        <f>SUM(BO6:BO12)</f>
        <v>1</v>
      </c>
      <c r="BP13" s="25">
        <f t="shared" si="17"/>
        <v>6.3816209317166565E-4</v>
      </c>
      <c r="BQ13" s="26"/>
      <c r="BR13" s="23">
        <f>SUM(BR6:BR12)</f>
        <v>2</v>
      </c>
      <c r="BS13" s="25">
        <f t="shared" si="18"/>
        <v>1.2763241863433313E-3</v>
      </c>
      <c r="BT13" s="26"/>
      <c r="BU13" s="23">
        <f>SUM(BU6:BU12)</f>
        <v>2</v>
      </c>
      <c r="BV13" s="25">
        <f t="shared" si="19"/>
        <v>1.2763241863433313E-3</v>
      </c>
      <c r="BW13" s="26"/>
      <c r="BX13" s="23">
        <f>SUM(BX6:BX12)</f>
        <v>5</v>
      </c>
      <c r="BY13" s="25">
        <f t="shared" si="20"/>
        <v>3.1908104658583281E-3</v>
      </c>
      <c r="BZ13" s="26"/>
      <c r="CA13" s="23">
        <f>SUM(CA6:CA12)</f>
        <v>7</v>
      </c>
      <c r="CB13" s="25">
        <f t="shared" si="21"/>
        <v>4.4671346522016592E-3</v>
      </c>
      <c r="CC13" s="26"/>
    </row>
    <row r="14" spans="1:81" x14ac:dyDescent="0.2">
      <c r="A14" s="17" t="s">
        <v>90</v>
      </c>
      <c r="B14" s="18">
        <v>555</v>
      </c>
      <c r="C14" s="19">
        <v>261</v>
      </c>
      <c r="D14" s="20">
        <f t="shared" si="22"/>
        <v>0.4702702702702703</v>
      </c>
      <c r="E14" s="19">
        <v>256</v>
      </c>
      <c r="F14" s="21">
        <f t="shared" si="23"/>
        <v>0.98084291187739459</v>
      </c>
      <c r="G14" s="18">
        <v>120</v>
      </c>
      <c r="H14" s="20">
        <f t="shared" ref="H14:H16" si="28">G14/E14</f>
        <v>0.46875</v>
      </c>
      <c r="I14" s="21"/>
      <c r="J14" s="18">
        <v>77</v>
      </c>
      <c r="K14" s="20">
        <f t="shared" si="25"/>
        <v>0.30078125</v>
      </c>
      <c r="L14" s="21"/>
      <c r="M14" s="18">
        <v>17</v>
      </c>
      <c r="N14" s="20">
        <f t="shared" si="26"/>
        <v>6.640625E-2</v>
      </c>
      <c r="O14" s="21"/>
      <c r="P14" s="18">
        <v>17</v>
      </c>
      <c r="Q14" s="20">
        <f t="shared" si="0"/>
        <v>6.640625E-2</v>
      </c>
      <c r="R14" s="21"/>
      <c r="S14" s="18">
        <v>11</v>
      </c>
      <c r="T14" s="20">
        <f t="shared" si="1"/>
        <v>4.296875E-2</v>
      </c>
      <c r="U14" s="21"/>
      <c r="V14" s="18">
        <v>2</v>
      </c>
      <c r="W14" s="20">
        <f t="shared" si="2"/>
        <v>7.8125E-3</v>
      </c>
      <c r="X14" s="21"/>
      <c r="Y14" s="18">
        <f t="shared" si="27"/>
        <v>12</v>
      </c>
      <c r="Z14" s="20">
        <f t="shared" si="3"/>
        <v>4.6875E-2</v>
      </c>
      <c r="AA14" s="21"/>
      <c r="AB14" s="18">
        <v>0</v>
      </c>
      <c r="AC14" s="20">
        <f t="shared" si="4"/>
        <v>0</v>
      </c>
      <c r="AD14" s="21"/>
      <c r="AE14" s="18">
        <v>2</v>
      </c>
      <c r="AF14" s="20">
        <f t="shared" si="5"/>
        <v>7.8125E-3</v>
      </c>
      <c r="AG14" s="21"/>
      <c r="AH14" s="18">
        <v>2</v>
      </c>
      <c r="AI14" s="20">
        <f t="shared" si="6"/>
        <v>7.8125E-3</v>
      </c>
      <c r="AJ14" s="21"/>
      <c r="AK14" s="18">
        <v>1</v>
      </c>
      <c r="AL14" s="20">
        <f t="shared" si="7"/>
        <v>3.90625E-3</v>
      </c>
      <c r="AM14" s="21"/>
      <c r="AN14" s="18">
        <v>1</v>
      </c>
      <c r="AO14" s="20">
        <f t="shared" si="8"/>
        <v>3.90625E-3</v>
      </c>
      <c r="AP14" s="21"/>
      <c r="AQ14" s="18">
        <v>0</v>
      </c>
      <c r="AR14" s="20">
        <f t="shared" si="9"/>
        <v>0</v>
      </c>
      <c r="AS14" s="21"/>
      <c r="AT14" s="18">
        <v>0</v>
      </c>
      <c r="AU14" s="20">
        <f t="shared" si="10"/>
        <v>0</v>
      </c>
      <c r="AV14" s="21"/>
      <c r="AW14" s="18">
        <v>1</v>
      </c>
      <c r="AX14" s="20">
        <f t="shared" si="11"/>
        <v>3.90625E-3</v>
      </c>
      <c r="AY14" s="21"/>
      <c r="AZ14" s="18">
        <v>2</v>
      </c>
      <c r="BA14" s="20">
        <f t="shared" si="12"/>
        <v>7.8125E-3</v>
      </c>
      <c r="BB14" s="21"/>
      <c r="BC14" s="18">
        <v>0</v>
      </c>
      <c r="BD14" s="20">
        <f t="shared" si="13"/>
        <v>0</v>
      </c>
      <c r="BE14" s="21"/>
      <c r="BF14" s="18">
        <v>0</v>
      </c>
      <c r="BG14" s="20">
        <f t="shared" si="14"/>
        <v>0</v>
      </c>
      <c r="BH14" s="21"/>
      <c r="BI14" s="18">
        <v>1</v>
      </c>
      <c r="BJ14" s="20">
        <f t="shared" si="15"/>
        <v>3.90625E-3</v>
      </c>
      <c r="BK14" s="21"/>
      <c r="BL14" s="18">
        <v>0</v>
      </c>
      <c r="BM14" s="20">
        <f t="shared" si="16"/>
        <v>0</v>
      </c>
      <c r="BN14" s="21"/>
      <c r="BO14" s="18">
        <v>0</v>
      </c>
      <c r="BP14" s="20">
        <f t="shared" si="17"/>
        <v>0</v>
      </c>
      <c r="BQ14" s="21"/>
      <c r="BR14" s="18">
        <v>0</v>
      </c>
      <c r="BS14" s="20">
        <f t="shared" si="18"/>
        <v>0</v>
      </c>
      <c r="BT14" s="21"/>
      <c r="BU14" s="18">
        <v>0</v>
      </c>
      <c r="BV14" s="20">
        <f t="shared" si="19"/>
        <v>0</v>
      </c>
      <c r="BW14" s="21"/>
      <c r="BX14" s="18">
        <v>1</v>
      </c>
      <c r="BY14" s="20">
        <f t="shared" si="20"/>
        <v>3.90625E-3</v>
      </c>
      <c r="BZ14" s="21"/>
      <c r="CA14" s="18">
        <v>1</v>
      </c>
      <c r="CB14" s="20">
        <f t="shared" si="21"/>
        <v>3.90625E-3</v>
      </c>
      <c r="CC14" s="21"/>
    </row>
    <row r="15" spans="1:81" x14ac:dyDescent="0.2">
      <c r="A15" s="17" t="s">
        <v>91</v>
      </c>
      <c r="B15" s="18">
        <v>350</v>
      </c>
      <c r="C15" s="19">
        <v>166</v>
      </c>
      <c r="D15" s="20">
        <f t="shared" si="22"/>
        <v>0.47428571428571431</v>
      </c>
      <c r="E15" s="19">
        <v>161</v>
      </c>
      <c r="F15" s="21">
        <f t="shared" si="23"/>
        <v>0.96987951807228912</v>
      </c>
      <c r="G15" s="18">
        <v>91</v>
      </c>
      <c r="H15" s="20">
        <f t="shared" si="28"/>
        <v>0.56521739130434778</v>
      </c>
      <c r="I15" s="21"/>
      <c r="J15" s="18">
        <v>42</v>
      </c>
      <c r="K15" s="20">
        <f t="shared" si="25"/>
        <v>0.2608695652173913</v>
      </c>
      <c r="L15" s="21"/>
      <c r="M15" s="18">
        <v>5</v>
      </c>
      <c r="N15" s="20">
        <f t="shared" si="26"/>
        <v>3.1055900621118012E-2</v>
      </c>
      <c r="O15" s="21"/>
      <c r="P15" s="18">
        <v>10</v>
      </c>
      <c r="Q15" s="20">
        <f t="shared" si="0"/>
        <v>6.2111801242236024E-2</v>
      </c>
      <c r="R15" s="21"/>
      <c r="S15" s="18">
        <v>4</v>
      </c>
      <c r="T15" s="20">
        <f t="shared" si="1"/>
        <v>2.4844720496894408E-2</v>
      </c>
      <c r="U15" s="21"/>
      <c r="V15" s="18">
        <v>4</v>
      </c>
      <c r="W15" s="20">
        <f t="shared" si="2"/>
        <v>2.4844720496894408E-2</v>
      </c>
      <c r="X15" s="21"/>
      <c r="Y15" s="18">
        <f t="shared" si="27"/>
        <v>5</v>
      </c>
      <c r="Z15" s="20">
        <f t="shared" si="3"/>
        <v>3.1055900621118012E-2</v>
      </c>
      <c r="AA15" s="21"/>
      <c r="AB15" s="18">
        <v>0</v>
      </c>
      <c r="AC15" s="20">
        <f t="shared" si="4"/>
        <v>0</v>
      </c>
      <c r="AD15" s="21"/>
      <c r="AE15" s="18">
        <v>3</v>
      </c>
      <c r="AF15" s="20">
        <f t="shared" si="5"/>
        <v>1.8633540372670808E-2</v>
      </c>
      <c r="AG15" s="21"/>
      <c r="AH15" s="18">
        <v>0</v>
      </c>
      <c r="AI15" s="20">
        <f t="shared" si="6"/>
        <v>0</v>
      </c>
      <c r="AJ15" s="21"/>
      <c r="AK15" s="18">
        <v>0</v>
      </c>
      <c r="AL15" s="20">
        <f t="shared" si="7"/>
        <v>0</v>
      </c>
      <c r="AM15" s="21"/>
      <c r="AN15" s="18">
        <v>0</v>
      </c>
      <c r="AO15" s="20">
        <f t="shared" si="8"/>
        <v>0</v>
      </c>
      <c r="AP15" s="21"/>
      <c r="AQ15" s="18">
        <v>0</v>
      </c>
      <c r="AR15" s="20">
        <f t="shared" si="9"/>
        <v>0</v>
      </c>
      <c r="AS15" s="21"/>
      <c r="AT15" s="18">
        <v>0</v>
      </c>
      <c r="AU15" s="20">
        <f t="shared" si="10"/>
        <v>0</v>
      </c>
      <c r="AV15" s="21"/>
      <c r="AW15" s="18">
        <v>0</v>
      </c>
      <c r="AX15" s="20">
        <f t="shared" si="11"/>
        <v>0</v>
      </c>
      <c r="AY15" s="21"/>
      <c r="AZ15" s="18">
        <v>2</v>
      </c>
      <c r="BA15" s="20">
        <f t="shared" si="12"/>
        <v>1.2422360248447204E-2</v>
      </c>
      <c r="BB15" s="21"/>
      <c r="BC15" s="18">
        <v>0</v>
      </c>
      <c r="BD15" s="20">
        <f t="shared" si="13"/>
        <v>0</v>
      </c>
      <c r="BE15" s="21"/>
      <c r="BF15" s="18">
        <v>0</v>
      </c>
      <c r="BG15" s="20">
        <f t="shared" si="14"/>
        <v>0</v>
      </c>
      <c r="BH15" s="21"/>
      <c r="BI15" s="18">
        <v>0</v>
      </c>
      <c r="BJ15" s="20">
        <f t="shared" si="15"/>
        <v>0</v>
      </c>
      <c r="BK15" s="21"/>
      <c r="BL15" s="18">
        <v>0</v>
      </c>
      <c r="BM15" s="20">
        <f t="shared" si="16"/>
        <v>0</v>
      </c>
      <c r="BN15" s="21"/>
      <c r="BO15" s="18">
        <v>0</v>
      </c>
      <c r="BP15" s="20">
        <f t="shared" si="17"/>
        <v>0</v>
      </c>
      <c r="BQ15" s="21"/>
      <c r="BR15" s="18">
        <v>0</v>
      </c>
      <c r="BS15" s="20">
        <f t="shared" si="18"/>
        <v>0</v>
      </c>
      <c r="BT15" s="21"/>
      <c r="BU15" s="18">
        <v>0</v>
      </c>
      <c r="BV15" s="20">
        <f t="shared" si="19"/>
        <v>0</v>
      </c>
      <c r="BW15" s="21"/>
      <c r="BX15" s="18">
        <v>0</v>
      </c>
      <c r="BY15" s="20">
        <f t="shared" si="20"/>
        <v>0</v>
      </c>
      <c r="BZ15" s="21"/>
      <c r="CA15" s="18">
        <v>0</v>
      </c>
      <c r="CB15" s="20">
        <f t="shared" si="21"/>
        <v>0</v>
      </c>
      <c r="CC15" s="21"/>
    </row>
    <row r="16" spans="1:81" x14ac:dyDescent="0.2">
      <c r="A16" s="22" t="s">
        <v>106</v>
      </c>
      <c r="B16" s="23">
        <f>B14+B15</f>
        <v>905</v>
      </c>
      <c r="C16" s="24">
        <f>C14+C15</f>
        <v>427</v>
      </c>
      <c r="D16" s="25">
        <f t="shared" si="22"/>
        <v>0.47182320441988951</v>
      </c>
      <c r="E16" s="24">
        <f>E14+E15</f>
        <v>417</v>
      </c>
      <c r="F16" s="26">
        <f t="shared" si="23"/>
        <v>0.97658079625292737</v>
      </c>
      <c r="G16" s="23">
        <f>G14+G15</f>
        <v>211</v>
      </c>
      <c r="H16" s="25">
        <f t="shared" si="28"/>
        <v>0.50599520383693042</v>
      </c>
      <c r="I16" s="26">
        <f>H16-'2009'!H10</f>
        <v>6.2081122691345691E-2</v>
      </c>
      <c r="J16" s="23">
        <f>J14+J15</f>
        <v>119</v>
      </c>
      <c r="K16" s="25">
        <f t="shared" si="25"/>
        <v>0.28537170263788969</v>
      </c>
      <c r="L16" s="26">
        <f>K16-'2009'!K10</f>
        <v>2.522850454719755E-2</v>
      </c>
      <c r="M16" s="23">
        <f>M14+M15</f>
        <v>22</v>
      </c>
      <c r="N16" s="25">
        <f t="shared" si="26"/>
        <v>5.2757793764988008E-2</v>
      </c>
      <c r="O16" s="26">
        <f>N16-'2009'!N10</f>
        <v>-2.3614521270811518E-2</v>
      </c>
      <c r="P16" s="23">
        <f>P14+P15</f>
        <v>27</v>
      </c>
      <c r="Q16" s="25">
        <f t="shared" si="0"/>
        <v>6.4748201438848921E-2</v>
      </c>
      <c r="R16" s="26"/>
      <c r="S16" s="23">
        <f>S14+S15</f>
        <v>15</v>
      </c>
      <c r="T16" s="25">
        <f t="shared" si="1"/>
        <v>3.5971223021582732E-2</v>
      </c>
      <c r="U16" s="26">
        <f>T16-'2009'!Q10</f>
        <v>1.2104874572895382E-2</v>
      </c>
      <c r="V16" s="23">
        <f>V14+V15</f>
        <v>6</v>
      </c>
      <c r="W16" s="25">
        <f t="shared" si="2"/>
        <v>1.4388489208633094E-2</v>
      </c>
      <c r="X16" s="26">
        <f>W16-'2009'!T10</f>
        <v>-0.11926306210401608</v>
      </c>
      <c r="Y16" s="23">
        <f t="shared" si="27"/>
        <v>17</v>
      </c>
      <c r="Z16" s="25">
        <f t="shared" si="3"/>
        <v>4.0767386091127102E-2</v>
      </c>
      <c r="AA16" s="26">
        <f>Z16-'2009'!W10</f>
        <v>-2.1285119875460008E-2</v>
      </c>
      <c r="AB16" s="23">
        <f>AB14+AB15</f>
        <v>0</v>
      </c>
      <c r="AC16" s="25">
        <f t="shared" si="4"/>
        <v>0</v>
      </c>
      <c r="AD16" s="26"/>
      <c r="AE16" s="23">
        <f>AE14+AE15</f>
        <v>5</v>
      </c>
      <c r="AF16" s="25">
        <f t="shared" si="5"/>
        <v>1.1990407673860911E-2</v>
      </c>
      <c r="AG16" s="26"/>
      <c r="AH16" s="23">
        <f>AH14+AH15</f>
        <v>2</v>
      </c>
      <c r="AI16" s="25">
        <f t="shared" si="6"/>
        <v>4.7961630695443642E-3</v>
      </c>
      <c r="AJ16" s="26"/>
      <c r="AK16" s="23">
        <f>AK14+AK15</f>
        <v>1</v>
      </c>
      <c r="AL16" s="25">
        <f t="shared" si="7"/>
        <v>2.3980815347721821E-3</v>
      </c>
      <c r="AM16" s="26"/>
      <c r="AN16" s="23">
        <f>AN14+AN15</f>
        <v>1</v>
      </c>
      <c r="AO16" s="25">
        <f t="shared" si="8"/>
        <v>2.3980815347721821E-3</v>
      </c>
      <c r="AP16" s="26"/>
      <c r="AQ16" s="23">
        <f>AQ14+AQ15</f>
        <v>0</v>
      </c>
      <c r="AR16" s="25">
        <f t="shared" si="9"/>
        <v>0</v>
      </c>
      <c r="AS16" s="26"/>
      <c r="AT16" s="23">
        <f>AT14+AT15</f>
        <v>0</v>
      </c>
      <c r="AU16" s="25">
        <f t="shared" si="10"/>
        <v>0</v>
      </c>
      <c r="AV16" s="26"/>
      <c r="AW16" s="23">
        <f>AW14+AW15</f>
        <v>1</v>
      </c>
      <c r="AX16" s="25">
        <f t="shared" si="11"/>
        <v>2.3980815347721821E-3</v>
      </c>
      <c r="AY16" s="26"/>
      <c r="AZ16" s="23">
        <f>AZ14+AZ15</f>
        <v>4</v>
      </c>
      <c r="BA16" s="25">
        <f t="shared" si="12"/>
        <v>9.5923261390887284E-3</v>
      </c>
      <c r="BB16" s="26"/>
      <c r="BC16" s="23">
        <f>BC14+BC15</f>
        <v>0</v>
      </c>
      <c r="BD16" s="25">
        <f t="shared" si="13"/>
        <v>0</v>
      </c>
      <c r="BE16" s="26"/>
      <c r="BF16" s="23">
        <f>BF14+BF15</f>
        <v>0</v>
      </c>
      <c r="BG16" s="25">
        <f t="shared" si="14"/>
        <v>0</v>
      </c>
      <c r="BH16" s="26"/>
      <c r="BI16" s="23">
        <f>BI14+BI15</f>
        <v>1</v>
      </c>
      <c r="BJ16" s="25">
        <f t="shared" si="15"/>
        <v>2.3980815347721821E-3</v>
      </c>
      <c r="BK16" s="26"/>
      <c r="BL16" s="23">
        <f>BL14+BL15</f>
        <v>0</v>
      </c>
      <c r="BM16" s="25">
        <f t="shared" si="16"/>
        <v>0</v>
      </c>
      <c r="BN16" s="26"/>
      <c r="BO16" s="23">
        <f>BO14+BO15</f>
        <v>0</v>
      </c>
      <c r="BP16" s="25">
        <f t="shared" si="17"/>
        <v>0</v>
      </c>
      <c r="BQ16" s="26"/>
      <c r="BR16" s="23">
        <f>BR14+BR15</f>
        <v>0</v>
      </c>
      <c r="BS16" s="25">
        <f t="shared" si="18"/>
        <v>0</v>
      </c>
      <c r="BT16" s="26"/>
      <c r="BU16" s="23">
        <f>BU14+BU15</f>
        <v>0</v>
      </c>
      <c r="BV16" s="25">
        <f t="shared" si="19"/>
        <v>0</v>
      </c>
      <c r="BW16" s="26"/>
      <c r="BX16" s="23">
        <f>BX14+BX15</f>
        <v>1</v>
      </c>
      <c r="BY16" s="25">
        <f t="shared" si="20"/>
        <v>2.3980815347721821E-3</v>
      </c>
      <c r="BZ16" s="26"/>
      <c r="CA16" s="23">
        <f>CA14+CA15</f>
        <v>1</v>
      </c>
      <c r="CB16" s="25">
        <f t="shared" si="21"/>
        <v>2.3980815347721821E-3</v>
      </c>
      <c r="CC16" s="26"/>
    </row>
    <row r="17" spans="1:81" x14ac:dyDescent="0.2">
      <c r="A17" s="17" t="s">
        <v>92</v>
      </c>
      <c r="B17" s="18">
        <v>230</v>
      </c>
      <c r="C17" s="19">
        <v>112</v>
      </c>
      <c r="D17" s="20">
        <f t="shared" si="22"/>
        <v>0.48695652173913045</v>
      </c>
      <c r="E17" s="19">
        <v>110</v>
      </c>
      <c r="F17" s="21">
        <f t="shared" si="23"/>
        <v>0.9821428571428571</v>
      </c>
      <c r="G17" s="18">
        <v>52</v>
      </c>
      <c r="H17" s="20">
        <f t="shared" ref="H17:H20" si="29">G17/E17</f>
        <v>0.47272727272727272</v>
      </c>
      <c r="I17" s="21">
        <f>H17-'2009'!H11</f>
        <v>-8.1620553359683823E-2</v>
      </c>
      <c r="J17" s="18">
        <v>37</v>
      </c>
      <c r="K17" s="20">
        <f t="shared" si="25"/>
        <v>0.33636363636363636</v>
      </c>
      <c r="L17" s="21">
        <f>K17-'2009'!K11</f>
        <v>3.2015810276679824E-2</v>
      </c>
      <c r="M17" s="18">
        <v>10</v>
      </c>
      <c r="N17" s="20">
        <f t="shared" si="26"/>
        <v>9.0909090909090912E-2</v>
      </c>
      <c r="O17" s="21">
        <f>N17-'2009'!N11</f>
        <v>3.6561264822134391E-2</v>
      </c>
      <c r="P17" s="18">
        <v>3</v>
      </c>
      <c r="Q17" s="20">
        <f t="shared" si="0"/>
        <v>2.7272727272727271E-2</v>
      </c>
      <c r="R17" s="21"/>
      <c r="S17" s="18">
        <v>0</v>
      </c>
      <c r="T17" s="20">
        <f t="shared" si="1"/>
        <v>0</v>
      </c>
      <c r="U17" s="21">
        <f>T17-'2009'!R11</f>
        <v>0</v>
      </c>
      <c r="V17" s="18">
        <v>4</v>
      </c>
      <c r="W17" s="20">
        <f t="shared" si="2"/>
        <v>3.6363636363636362E-2</v>
      </c>
      <c r="X17" s="21">
        <f>W17-'2009'!T11</f>
        <v>-2.8853754940711462E-2</v>
      </c>
      <c r="Y17" s="18">
        <f t="shared" si="27"/>
        <v>4</v>
      </c>
      <c r="Z17" s="20">
        <f t="shared" si="3"/>
        <v>3.6363636363636362E-2</v>
      </c>
      <c r="AA17" s="21">
        <f>Z17-'2009'!W11</f>
        <v>1.4624505928853754E-2</v>
      </c>
      <c r="AB17" s="18">
        <v>0</v>
      </c>
      <c r="AC17" s="20">
        <f t="shared" si="4"/>
        <v>0</v>
      </c>
      <c r="AD17" s="21"/>
      <c r="AE17" s="18">
        <v>0</v>
      </c>
      <c r="AF17" s="20">
        <f t="shared" si="5"/>
        <v>0</v>
      </c>
      <c r="AG17" s="21"/>
      <c r="AH17" s="18">
        <v>0</v>
      </c>
      <c r="AI17" s="20">
        <f t="shared" si="6"/>
        <v>0</v>
      </c>
      <c r="AJ17" s="21"/>
      <c r="AK17" s="18">
        <v>2</v>
      </c>
      <c r="AL17" s="20">
        <f t="shared" si="7"/>
        <v>1.8181818181818181E-2</v>
      </c>
      <c r="AM17" s="21"/>
      <c r="AN17" s="18">
        <v>0</v>
      </c>
      <c r="AO17" s="20">
        <f t="shared" si="8"/>
        <v>0</v>
      </c>
      <c r="AP17" s="21"/>
      <c r="AQ17" s="18">
        <v>0</v>
      </c>
      <c r="AR17" s="20">
        <f t="shared" si="9"/>
        <v>0</v>
      </c>
      <c r="AS17" s="21"/>
      <c r="AT17" s="18">
        <v>0</v>
      </c>
      <c r="AU17" s="20">
        <f t="shared" si="10"/>
        <v>0</v>
      </c>
      <c r="AV17" s="21"/>
      <c r="AW17" s="18">
        <v>1</v>
      </c>
      <c r="AX17" s="20">
        <f t="shared" si="11"/>
        <v>9.0909090909090905E-3</v>
      </c>
      <c r="AY17" s="21"/>
      <c r="AZ17" s="18">
        <v>0</v>
      </c>
      <c r="BA17" s="20">
        <f t="shared" si="12"/>
        <v>0</v>
      </c>
      <c r="BB17" s="21"/>
      <c r="BC17" s="18">
        <v>0</v>
      </c>
      <c r="BD17" s="20">
        <f t="shared" si="13"/>
        <v>0</v>
      </c>
      <c r="BE17" s="21"/>
      <c r="BF17" s="18">
        <v>0</v>
      </c>
      <c r="BG17" s="20">
        <f t="shared" si="14"/>
        <v>0</v>
      </c>
      <c r="BH17" s="21"/>
      <c r="BI17" s="18">
        <v>0</v>
      </c>
      <c r="BJ17" s="20">
        <f t="shared" si="15"/>
        <v>0</v>
      </c>
      <c r="BK17" s="21"/>
      <c r="BL17" s="18">
        <v>0</v>
      </c>
      <c r="BM17" s="20">
        <f t="shared" si="16"/>
        <v>0</v>
      </c>
      <c r="BN17" s="21"/>
      <c r="BO17" s="18">
        <v>0</v>
      </c>
      <c r="BP17" s="20">
        <f t="shared" si="17"/>
        <v>0</v>
      </c>
      <c r="BQ17" s="21"/>
      <c r="BR17" s="18">
        <v>0</v>
      </c>
      <c r="BS17" s="20">
        <f t="shared" si="18"/>
        <v>0</v>
      </c>
      <c r="BT17" s="21"/>
      <c r="BU17" s="18">
        <v>0</v>
      </c>
      <c r="BV17" s="20">
        <f t="shared" si="19"/>
        <v>0</v>
      </c>
      <c r="BW17" s="21"/>
      <c r="BX17" s="18">
        <v>0</v>
      </c>
      <c r="BY17" s="20">
        <f t="shared" si="20"/>
        <v>0</v>
      </c>
      <c r="BZ17" s="21"/>
      <c r="CA17" s="18">
        <v>1</v>
      </c>
      <c r="CB17" s="20">
        <f t="shared" si="21"/>
        <v>9.0909090909090905E-3</v>
      </c>
      <c r="CC17" s="21"/>
    </row>
    <row r="18" spans="1:81" x14ac:dyDescent="0.2">
      <c r="A18" s="17" t="s">
        <v>93</v>
      </c>
      <c r="B18" s="18">
        <v>717</v>
      </c>
      <c r="C18" s="19">
        <v>369</v>
      </c>
      <c r="D18" s="20">
        <f t="shared" si="22"/>
        <v>0.5146443514644351</v>
      </c>
      <c r="E18" s="19">
        <v>354</v>
      </c>
      <c r="F18" s="21">
        <f t="shared" si="23"/>
        <v>0.95934959349593496</v>
      </c>
      <c r="G18" s="18">
        <v>194</v>
      </c>
      <c r="H18" s="20">
        <f t="shared" si="29"/>
        <v>0.54802259887005644</v>
      </c>
      <c r="I18" s="21"/>
      <c r="J18" s="18">
        <v>113</v>
      </c>
      <c r="K18" s="20">
        <f t="shared" si="25"/>
        <v>0.3192090395480226</v>
      </c>
      <c r="L18" s="21"/>
      <c r="M18" s="18">
        <v>11</v>
      </c>
      <c r="N18" s="20">
        <f t="shared" si="26"/>
        <v>3.1073446327683617E-2</v>
      </c>
      <c r="O18" s="21"/>
      <c r="P18" s="18">
        <v>15</v>
      </c>
      <c r="Q18" s="20">
        <f t="shared" si="0"/>
        <v>4.2372881355932202E-2</v>
      </c>
      <c r="R18" s="21"/>
      <c r="S18" s="18">
        <v>7</v>
      </c>
      <c r="T18" s="20">
        <f t="shared" si="1"/>
        <v>1.977401129943503E-2</v>
      </c>
      <c r="U18" s="21"/>
      <c r="V18" s="18">
        <v>5</v>
      </c>
      <c r="W18" s="20">
        <f t="shared" si="2"/>
        <v>1.4124293785310734E-2</v>
      </c>
      <c r="X18" s="21"/>
      <c r="Y18" s="18">
        <f t="shared" si="27"/>
        <v>9</v>
      </c>
      <c r="Z18" s="20">
        <f t="shared" si="3"/>
        <v>2.5423728813559324E-2</v>
      </c>
      <c r="AA18" s="21"/>
      <c r="AB18" s="18">
        <v>0</v>
      </c>
      <c r="AC18" s="20">
        <f t="shared" si="4"/>
        <v>0</v>
      </c>
      <c r="AD18" s="21"/>
      <c r="AE18" s="18">
        <v>2</v>
      </c>
      <c r="AF18" s="20">
        <f t="shared" si="5"/>
        <v>5.6497175141242938E-3</v>
      </c>
      <c r="AG18" s="21"/>
      <c r="AH18" s="18">
        <v>2</v>
      </c>
      <c r="AI18" s="20">
        <f t="shared" si="6"/>
        <v>5.6497175141242938E-3</v>
      </c>
      <c r="AJ18" s="21"/>
      <c r="AK18" s="18">
        <v>4</v>
      </c>
      <c r="AL18" s="20">
        <f t="shared" si="7"/>
        <v>1.1299435028248588E-2</v>
      </c>
      <c r="AM18" s="21"/>
      <c r="AN18" s="18">
        <v>0</v>
      </c>
      <c r="AO18" s="20">
        <f t="shared" si="8"/>
        <v>0</v>
      </c>
      <c r="AP18" s="21"/>
      <c r="AQ18" s="18">
        <v>0</v>
      </c>
      <c r="AR18" s="20">
        <f t="shared" si="9"/>
        <v>0</v>
      </c>
      <c r="AS18" s="21"/>
      <c r="AT18" s="18">
        <v>0</v>
      </c>
      <c r="AU18" s="20">
        <f t="shared" si="10"/>
        <v>0</v>
      </c>
      <c r="AV18" s="21"/>
      <c r="AW18" s="18">
        <v>0</v>
      </c>
      <c r="AX18" s="20">
        <f t="shared" si="11"/>
        <v>0</v>
      </c>
      <c r="AY18" s="21"/>
      <c r="AZ18" s="18">
        <v>1</v>
      </c>
      <c r="BA18" s="20">
        <f t="shared" si="12"/>
        <v>2.8248587570621469E-3</v>
      </c>
      <c r="BB18" s="21"/>
      <c r="BC18" s="18">
        <v>0</v>
      </c>
      <c r="BD18" s="20">
        <f t="shared" si="13"/>
        <v>0</v>
      </c>
      <c r="BE18" s="21"/>
      <c r="BF18" s="18">
        <v>0</v>
      </c>
      <c r="BG18" s="20">
        <f t="shared" si="14"/>
        <v>0</v>
      </c>
      <c r="BH18" s="21"/>
      <c r="BI18" s="18">
        <v>0</v>
      </c>
      <c r="BJ18" s="20">
        <f t="shared" si="15"/>
        <v>0</v>
      </c>
      <c r="BK18" s="21"/>
      <c r="BL18" s="18">
        <v>0</v>
      </c>
      <c r="BM18" s="20">
        <f t="shared" si="16"/>
        <v>0</v>
      </c>
      <c r="BN18" s="21"/>
      <c r="BO18" s="18">
        <v>0</v>
      </c>
      <c r="BP18" s="20">
        <f t="shared" si="17"/>
        <v>0</v>
      </c>
      <c r="BQ18" s="21"/>
      <c r="BR18" s="18">
        <v>0</v>
      </c>
      <c r="BS18" s="20">
        <f t="shared" si="18"/>
        <v>0</v>
      </c>
      <c r="BT18" s="21"/>
      <c r="BU18" s="18">
        <v>0</v>
      </c>
      <c r="BV18" s="20">
        <f t="shared" si="19"/>
        <v>0</v>
      </c>
      <c r="BW18" s="21"/>
      <c r="BX18" s="18">
        <v>0</v>
      </c>
      <c r="BY18" s="20">
        <f t="shared" si="20"/>
        <v>0</v>
      </c>
      <c r="BZ18" s="21"/>
      <c r="CA18" s="18">
        <v>0</v>
      </c>
      <c r="CB18" s="20">
        <f t="shared" si="21"/>
        <v>0</v>
      </c>
      <c r="CC18" s="21"/>
    </row>
    <row r="19" spans="1:81" x14ac:dyDescent="0.2">
      <c r="A19" s="17" t="s">
        <v>94</v>
      </c>
      <c r="B19" s="18">
        <v>715</v>
      </c>
      <c r="C19" s="19">
        <v>395</v>
      </c>
      <c r="D19" s="20">
        <f t="shared" si="22"/>
        <v>0.55244755244755239</v>
      </c>
      <c r="E19" s="19">
        <v>385</v>
      </c>
      <c r="F19" s="21">
        <f t="shared" si="23"/>
        <v>0.97468354430379744</v>
      </c>
      <c r="G19" s="18">
        <v>255</v>
      </c>
      <c r="H19" s="20">
        <f t="shared" si="29"/>
        <v>0.66233766233766234</v>
      </c>
      <c r="I19" s="21"/>
      <c r="J19" s="18">
        <v>90</v>
      </c>
      <c r="K19" s="20">
        <f t="shared" si="25"/>
        <v>0.23376623376623376</v>
      </c>
      <c r="L19" s="21"/>
      <c r="M19" s="18">
        <v>5</v>
      </c>
      <c r="N19" s="20">
        <f t="shared" si="26"/>
        <v>1.2987012987012988E-2</v>
      </c>
      <c r="O19" s="21"/>
      <c r="P19" s="18">
        <v>11</v>
      </c>
      <c r="Q19" s="20">
        <f t="shared" si="0"/>
        <v>2.8571428571428571E-2</v>
      </c>
      <c r="R19" s="21"/>
      <c r="S19" s="18">
        <v>4</v>
      </c>
      <c r="T19" s="20">
        <f t="shared" si="1"/>
        <v>1.038961038961039E-2</v>
      </c>
      <c r="U19" s="21"/>
      <c r="V19" s="18">
        <v>6</v>
      </c>
      <c r="W19" s="20">
        <f t="shared" si="2"/>
        <v>1.5584415584415584E-2</v>
      </c>
      <c r="X19" s="21"/>
      <c r="Y19" s="18">
        <f t="shared" si="27"/>
        <v>14</v>
      </c>
      <c r="Z19" s="20">
        <f t="shared" si="3"/>
        <v>3.6363636363636362E-2</v>
      </c>
      <c r="AA19" s="21"/>
      <c r="AB19" s="18">
        <v>2</v>
      </c>
      <c r="AC19" s="20">
        <f t="shared" si="4"/>
        <v>5.1948051948051948E-3</v>
      </c>
      <c r="AD19" s="21"/>
      <c r="AE19" s="18">
        <v>0</v>
      </c>
      <c r="AF19" s="20">
        <f t="shared" si="5"/>
        <v>0</v>
      </c>
      <c r="AG19" s="21"/>
      <c r="AH19" s="18">
        <v>3</v>
      </c>
      <c r="AI19" s="20">
        <f t="shared" si="6"/>
        <v>7.7922077922077922E-3</v>
      </c>
      <c r="AJ19" s="21"/>
      <c r="AK19" s="18">
        <v>2</v>
      </c>
      <c r="AL19" s="20">
        <f t="shared" si="7"/>
        <v>5.1948051948051948E-3</v>
      </c>
      <c r="AM19" s="21"/>
      <c r="AN19" s="18">
        <v>0</v>
      </c>
      <c r="AO19" s="20">
        <f t="shared" si="8"/>
        <v>0</v>
      </c>
      <c r="AP19" s="21"/>
      <c r="AQ19" s="18">
        <v>0</v>
      </c>
      <c r="AR19" s="20">
        <f t="shared" si="9"/>
        <v>0</v>
      </c>
      <c r="AS19" s="21"/>
      <c r="AT19" s="18">
        <v>0</v>
      </c>
      <c r="AU19" s="20">
        <f t="shared" si="10"/>
        <v>0</v>
      </c>
      <c r="AV19" s="21"/>
      <c r="AW19" s="18">
        <v>1</v>
      </c>
      <c r="AX19" s="20">
        <f t="shared" si="11"/>
        <v>2.5974025974025974E-3</v>
      </c>
      <c r="AY19" s="21"/>
      <c r="AZ19" s="18">
        <v>3</v>
      </c>
      <c r="BA19" s="20">
        <f t="shared" si="12"/>
        <v>7.7922077922077922E-3</v>
      </c>
      <c r="BB19" s="21"/>
      <c r="BC19" s="18">
        <v>2</v>
      </c>
      <c r="BD19" s="20">
        <f t="shared" si="13"/>
        <v>5.1948051948051948E-3</v>
      </c>
      <c r="BE19" s="21"/>
      <c r="BF19" s="18">
        <v>0</v>
      </c>
      <c r="BG19" s="20">
        <f t="shared" si="14"/>
        <v>0</v>
      </c>
      <c r="BH19" s="21"/>
      <c r="BI19" s="18">
        <v>0</v>
      </c>
      <c r="BJ19" s="20">
        <f t="shared" si="15"/>
        <v>0</v>
      </c>
      <c r="BK19" s="21"/>
      <c r="BL19" s="18">
        <v>0</v>
      </c>
      <c r="BM19" s="20">
        <f t="shared" si="16"/>
        <v>0</v>
      </c>
      <c r="BN19" s="21"/>
      <c r="BO19" s="18">
        <v>0</v>
      </c>
      <c r="BP19" s="20">
        <f t="shared" si="17"/>
        <v>0</v>
      </c>
      <c r="BQ19" s="21"/>
      <c r="BR19" s="18">
        <v>0</v>
      </c>
      <c r="BS19" s="20">
        <f t="shared" si="18"/>
        <v>0</v>
      </c>
      <c r="BT19" s="21"/>
      <c r="BU19" s="18">
        <v>0</v>
      </c>
      <c r="BV19" s="20">
        <f t="shared" si="19"/>
        <v>0</v>
      </c>
      <c r="BW19" s="21"/>
      <c r="BX19" s="18">
        <v>1</v>
      </c>
      <c r="BY19" s="20">
        <f t="shared" si="20"/>
        <v>2.5974025974025974E-3</v>
      </c>
      <c r="BZ19" s="21"/>
      <c r="CA19" s="18">
        <v>0</v>
      </c>
      <c r="CB19" s="20">
        <f t="shared" si="21"/>
        <v>0</v>
      </c>
      <c r="CC19" s="21"/>
    </row>
    <row r="20" spans="1:81" x14ac:dyDescent="0.2">
      <c r="A20" s="22" t="s">
        <v>107</v>
      </c>
      <c r="B20" s="23">
        <f>B18+B19</f>
        <v>1432</v>
      </c>
      <c r="C20" s="24">
        <f>C18+C19</f>
        <v>764</v>
      </c>
      <c r="D20" s="25">
        <f t="shared" si="22"/>
        <v>0.53351955307262566</v>
      </c>
      <c r="E20" s="24">
        <f>E18+E19</f>
        <v>739</v>
      </c>
      <c r="F20" s="26">
        <f t="shared" si="23"/>
        <v>0.9672774869109948</v>
      </c>
      <c r="G20" s="23">
        <f>G18+G19</f>
        <v>449</v>
      </c>
      <c r="H20" s="25">
        <f t="shared" si="29"/>
        <v>0.60757780784844384</v>
      </c>
      <c r="I20" s="26">
        <f>H20-'2009'!H12</f>
        <v>-1.4611097698782549E-2</v>
      </c>
      <c r="J20" s="23">
        <f>J18+J19</f>
        <v>203</v>
      </c>
      <c r="K20" s="25">
        <f t="shared" si="25"/>
        <v>0.2746955345060893</v>
      </c>
      <c r="L20" s="26">
        <f>K20-'2009'!K12</f>
        <v>8.2791486530077313E-2</v>
      </c>
      <c r="M20" s="23">
        <f>M18+M19</f>
        <v>16</v>
      </c>
      <c r="N20" s="25">
        <f t="shared" si="26"/>
        <v>2.165087956698241E-2</v>
      </c>
      <c r="O20" s="26">
        <f>N20-'2009'!N12</f>
        <v>-1.8828880552957616E-2</v>
      </c>
      <c r="P20" s="23">
        <f>P18+P19</f>
        <v>26</v>
      </c>
      <c r="Q20" s="25">
        <f t="shared" si="0"/>
        <v>3.5182679296346414E-2</v>
      </c>
      <c r="R20" s="26"/>
      <c r="S20" s="23">
        <f>S18+S19</f>
        <v>11</v>
      </c>
      <c r="T20" s="25">
        <f t="shared" si="1"/>
        <v>1.4884979702300407E-2</v>
      </c>
      <c r="U20" s="26">
        <f>T20-'2009'!Q12</f>
        <v>-1.8098528543576659E-2</v>
      </c>
      <c r="V20" s="23">
        <f>V18+V19</f>
        <v>11</v>
      </c>
      <c r="W20" s="25">
        <f t="shared" si="2"/>
        <v>1.4884979702300407E-2</v>
      </c>
      <c r="X20" s="26">
        <f>W20-'2009'!T12</f>
        <v>-5.2581287164266313E-2</v>
      </c>
      <c r="Y20" s="23">
        <f>Y18+Y19</f>
        <v>23</v>
      </c>
      <c r="Z20" s="25">
        <f t="shared" si="3"/>
        <v>3.1123139377537211E-2</v>
      </c>
      <c r="AA20" s="26">
        <f>Z20-'2009'!W12</f>
        <v>-1.3854371866840604E-2</v>
      </c>
      <c r="AB20" s="23">
        <f>AB18+AB19</f>
        <v>2</v>
      </c>
      <c r="AC20" s="25">
        <f t="shared" si="4"/>
        <v>2.7063599458728013E-3</v>
      </c>
      <c r="AD20" s="26"/>
      <c r="AE20" s="23">
        <f>AE18+AE19</f>
        <v>2</v>
      </c>
      <c r="AF20" s="25">
        <f t="shared" si="5"/>
        <v>2.7063599458728013E-3</v>
      </c>
      <c r="AG20" s="26"/>
      <c r="AH20" s="23">
        <f>AH18+AH19</f>
        <v>5</v>
      </c>
      <c r="AI20" s="25">
        <f t="shared" si="6"/>
        <v>6.7658998646820028E-3</v>
      </c>
      <c r="AJ20" s="26"/>
      <c r="AK20" s="23">
        <f>AK18+AK19</f>
        <v>6</v>
      </c>
      <c r="AL20" s="25">
        <f t="shared" si="7"/>
        <v>8.119079837618403E-3</v>
      </c>
      <c r="AM20" s="26"/>
      <c r="AN20" s="23">
        <f>AN18+AN19</f>
        <v>0</v>
      </c>
      <c r="AO20" s="25">
        <f t="shared" si="8"/>
        <v>0</v>
      </c>
      <c r="AP20" s="26"/>
      <c r="AQ20" s="23">
        <f>AQ18+AQ19</f>
        <v>0</v>
      </c>
      <c r="AR20" s="25">
        <f t="shared" si="9"/>
        <v>0</v>
      </c>
      <c r="AS20" s="26"/>
      <c r="AT20" s="23">
        <f>AT18+AT19</f>
        <v>0</v>
      </c>
      <c r="AU20" s="25">
        <f t="shared" si="10"/>
        <v>0</v>
      </c>
      <c r="AV20" s="26"/>
      <c r="AW20" s="23">
        <f>AW18+AW19</f>
        <v>1</v>
      </c>
      <c r="AX20" s="25">
        <f t="shared" si="11"/>
        <v>1.3531799729364006E-3</v>
      </c>
      <c r="AY20" s="26"/>
      <c r="AZ20" s="23">
        <f>AZ18+AZ19</f>
        <v>4</v>
      </c>
      <c r="BA20" s="25">
        <f t="shared" si="12"/>
        <v>5.4127198917456026E-3</v>
      </c>
      <c r="BB20" s="26"/>
      <c r="BC20" s="23">
        <f>BC18+BC19</f>
        <v>2</v>
      </c>
      <c r="BD20" s="25">
        <f t="shared" si="13"/>
        <v>2.7063599458728013E-3</v>
      </c>
      <c r="BE20" s="26"/>
      <c r="BF20" s="23">
        <f>BF18+BF19</f>
        <v>0</v>
      </c>
      <c r="BG20" s="25">
        <f t="shared" si="14"/>
        <v>0</v>
      </c>
      <c r="BH20" s="26"/>
      <c r="BI20" s="23">
        <f>BI18+BI19</f>
        <v>0</v>
      </c>
      <c r="BJ20" s="25">
        <f t="shared" si="15"/>
        <v>0</v>
      </c>
      <c r="BK20" s="26"/>
      <c r="BL20" s="23">
        <f>BL18+BL19</f>
        <v>0</v>
      </c>
      <c r="BM20" s="25">
        <f t="shared" si="16"/>
        <v>0</v>
      </c>
      <c r="BN20" s="26"/>
      <c r="BO20" s="23">
        <f>BO18+BO19</f>
        <v>0</v>
      </c>
      <c r="BP20" s="25">
        <f t="shared" si="17"/>
        <v>0</v>
      </c>
      <c r="BQ20" s="26"/>
      <c r="BR20" s="23">
        <f>BR18+BR19</f>
        <v>0</v>
      </c>
      <c r="BS20" s="25">
        <f t="shared" si="18"/>
        <v>0</v>
      </c>
      <c r="BT20" s="26"/>
      <c r="BU20" s="23">
        <f>BU18+BU19</f>
        <v>0</v>
      </c>
      <c r="BV20" s="25">
        <f t="shared" si="19"/>
        <v>0</v>
      </c>
      <c r="BW20" s="26"/>
      <c r="BX20" s="23">
        <f>BX18+BX19</f>
        <v>1</v>
      </c>
      <c r="BY20" s="25">
        <f t="shared" si="20"/>
        <v>1.3531799729364006E-3</v>
      </c>
      <c r="BZ20" s="26"/>
      <c r="CA20" s="23">
        <f>CA18+CA19</f>
        <v>0</v>
      </c>
      <c r="CB20" s="25">
        <f t="shared" si="21"/>
        <v>0</v>
      </c>
      <c r="CC20" s="26"/>
    </row>
    <row r="21" spans="1:81" x14ac:dyDescent="0.2">
      <c r="A21" s="17" t="s">
        <v>95</v>
      </c>
      <c r="B21" s="18">
        <v>295</v>
      </c>
      <c r="C21" s="19">
        <v>161</v>
      </c>
      <c r="D21" s="20">
        <f t="shared" si="22"/>
        <v>0.54576271186440672</v>
      </c>
      <c r="E21" s="19">
        <v>158</v>
      </c>
      <c r="F21" s="21">
        <f t="shared" si="23"/>
        <v>0.98136645962732916</v>
      </c>
      <c r="G21" s="18">
        <v>74</v>
      </c>
      <c r="H21" s="20">
        <f t="shared" ref="H21:H30" si="30">G21/E21</f>
        <v>0.46835443037974683</v>
      </c>
      <c r="I21" s="21">
        <f>H21-'2009'!H13</f>
        <v>-0.15069318866787224</v>
      </c>
      <c r="J21" s="18">
        <v>56</v>
      </c>
      <c r="K21" s="20">
        <f t="shared" si="25"/>
        <v>0.35443037974683544</v>
      </c>
      <c r="L21" s="21">
        <f>K21-'2009'!K13</f>
        <v>0.20477051580125721</v>
      </c>
      <c r="M21" s="18">
        <v>6</v>
      </c>
      <c r="N21" s="20">
        <f t="shared" si="26"/>
        <v>3.7974683544303799E-2</v>
      </c>
      <c r="O21" s="21">
        <f>N21-'2009'!N13</f>
        <v>3.9610781021269248E-3</v>
      </c>
      <c r="P21" s="18">
        <v>3</v>
      </c>
      <c r="Q21" s="20">
        <f t="shared" si="0"/>
        <v>1.8987341772151899E-2</v>
      </c>
      <c r="R21" s="21"/>
      <c r="S21" s="18">
        <v>14</v>
      </c>
      <c r="T21" s="20">
        <f t="shared" si="1"/>
        <v>8.8607594936708861E-2</v>
      </c>
      <c r="U21" s="21">
        <f>T21-'2009'!Q13</f>
        <v>8.1804873848273493E-2</v>
      </c>
      <c r="V21" s="18">
        <v>5</v>
      </c>
      <c r="W21" s="20">
        <f t="shared" si="2"/>
        <v>3.1645569620253167E-2</v>
      </c>
      <c r="X21" s="21">
        <f>W21-'2009'!T13</f>
        <v>-0.10440885214845433</v>
      </c>
      <c r="Y21" s="18">
        <f t="shared" si="27"/>
        <v>0</v>
      </c>
      <c r="Z21" s="20">
        <f t="shared" si="3"/>
        <v>0</v>
      </c>
      <c r="AA21" s="21">
        <f>Z21-'2009'!W13</f>
        <v>-5.4421768707482991E-2</v>
      </c>
      <c r="AB21" s="18">
        <v>0</v>
      </c>
      <c r="AC21" s="20">
        <f t="shared" si="4"/>
        <v>0</v>
      </c>
      <c r="AD21" s="21"/>
      <c r="AE21" s="18">
        <v>0</v>
      </c>
      <c r="AF21" s="20">
        <f t="shared" si="5"/>
        <v>0</v>
      </c>
      <c r="AG21" s="21"/>
      <c r="AH21" s="18">
        <v>0</v>
      </c>
      <c r="AI21" s="20">
        <f t="shared" si="6"/>
        <v>0</v>
      </c>
      <c r="AJ21" s="21"/>
      <c r="AK21" s="18">
        <v>0</v>
      </c>
      <c r="AL21" s="20">
        <f t="shared" si="7"/>
        <v>0</v>
      </c>
      <c r="AM21" s="21"/>
      <c r="AN21" s="18">
        <v>0</v>
      </c>
      <c r="AO21" s="20">
        <f t="shared" si="8"/>
        <v>0</v>
      </c>
      <c r="AP21" s="21"/>
      <c r="AQ21" s="18">
        <v>0</v>
      </c>
      <c r="AR21" s="20">
        <f t="shared" si="9"/>
        <v>0</v>
      </c>
      <c r="AS21" s="21"/>
      <c r="AT21" s="18">
        <v>0</v>
      </c>
      <c r="AU21" s="20">
        <f t="shared" si="10"/>
        <v>0</v>
      </c>
      <c r="AV21" s="21"/>
      <c r="AW21" s="18">
        <v>0</v>
      </c>
      <c r="AX21" s="20">
        <f t="shared" si="11"/>
        <v>0</v>
      </c>
      <c r="AY21" s="21"/>
      <c r="AZ21" s="18">
        <v>0</v>
      </c>
      <c r="BA21" s="20">
        <f t="shared" si="12"/>
        <v>0</v>
      </c>
      <c r="BB21" s="21"/>
      <c r="BC21" s="18">
        <v>0</v>
      </c>
      <c r="BD21" s="20">
        <f t="shared" si="13"/>
        <v>0</v>
      </c>
      <c r="BE21" s="21"/>
      <c r="BF21" s="18">
        <v>0</v>
      </c>
      <c r="BG21" s="20">
        <f t="shared" si="14"/>
        <v>0</v>
      </c>
      <c r="BH21" s="21"/>
      <c r="BI21" s="18">
        <v>0</v>
      </c>
      <c r="BJ21" s="20">
        <f t="shared" si="15"/>
        <v>0</v>
      </c>
      <c r="BK21" s="21"/>
      <c r="BL21" s="18">
        <v>0</v>
      </c>
      <c r="BM21" s="20">
        <f t="shared" si="16"/>
        <v>0</v>
      </c>
      <c r="BN21" s="21"/>
      <c r="BO21" s="18">
        <v>0</v>
      </c>
      <c r="BP21" s="20">
        <f t="shared" si="17"/>
        <v>0</v>
      </c>
      <c r="BQ21" s="21"/>
      <c r="BR21" s="18">
        <v>0</v>
      </c>
      <c r="BS21" s="20">
        <f t="shared" si="18"/>
        <v>0</v>
      </c>
      <c r="BT21" s="21"/>
      <c r="BU21" s="18">
        <v>0</v>
      </c>
      <c r="BV21" s="20">
        <f t="shared" si="19"/>
        <v>0</v>
      </c>
      <c r="BW21" s="21"/>
      <c r="BX21" s="18">
        <v>0</v>
      </c>
      <c r="BY21" s="20">
        <f t="shared" si="20"/>
        <v>0</v>
      </c>
      <c r="BZ21" s="21"/>
      <c r="CA21" s="18">
        <v>0</v>
      </c>
      <c r="CB21" s="20">
        <f t="shared" si="21"/>
        <v>0</v>
      </c>
      <c r="CC21" s="21"/>
    </row>
    <row r="22" spans="1:81" x14ac:dyDescent="0.2">
      <c r="A22" s="17" t="s">
        <v>96</v>
      </c>
      <c r="B22" s="18">
        <v>130</v>
      </c>
      <c r="C22" s="19">
        <v>95</v>
      </c>
      <c r="D22" s="20">
        <f t="shared" si="22"/>
        <v>0.73076923076923073</v>
      </c>
      <c r="E22" s="19">
        <v>95</v>
      </c>
      <c r="F22" s="21">
        <f t="shared" si="23"/>
        <v>1</v>
      </c>
      <c r="G22" s="18">
        <v>55</v>
      </c>
      <c r="H22" s="20">
        <f t="shared" si="30"/>
        <v>0.57894736842105265</v>
      </c>
      <c r="I22" s="21">
        <f>H22-'2009'!H17</f>
        <v>2.8222730739893231E-2</v>
      </c>
      <c r="J22" s="18">
        <v>27</v>
      </c>
      <c r="K22" s="20">
        <f t="shared" si="25"/>
        <v>0.28421052631578947</v>
      </c>
      <c r="L22" s="21">
        <f>K22-'2009'!K17</f>
        <v>0.13928299008390541</v>
      </c>
      <c r="M22" s="18">
        <v>4</v>
      </c>
      <c r="N22" s="20">
        <f t="shared" si="26"/>
        <v>4.2105263157894736E-2</v>
      </c>
      <c r="O22" s="21">
        <f>N22-'2009'!N17</f>
        <v>-1.3729977116704803E-3</v>
      </c>
      <c r="P22" s="18">
        <v>3</v>
      </c>
      <c r="Q22" s="20">
        <f t="shared" si="0"/>
        <v>3.1578947368421054E-2</v>
      </c>
      <c r="R22" s="21"/>
      <c r="S22" s="18">
        <v>2</v>
      </c>
      <c r="T22" s="20">
        <f t="shared" si="1"/>
        <v>2.1052631578947368E-2</v>
      </c>
      <c r="U22" s="21">
        <f>T22-'2009'!Q17</f>
        <v>-3.6918382913806252E-2</v>
      </c>
      <c r="V22" s="18">
        <v>2</v>
      </c>
      <c r="W22" s="20">
        <f t="shared" si="2"/>
        <v>2.1052631578947368E-2</v>
      </c>
      <c r="X22" s="21">
        <f>W22-'2009'!T17</f>
        <v>-0.10938215102974828</v>
      </c>
      <c r="Y22" s="18">
        <f t="shared" si="27"/>
        <v>2</v>
      </c>
      <c r="Z22" s="20">
        <f t="shared" si="3"/>
        <v>2.1052631578947368E-2</v>
      </c>
      <c r="AA22" s="21">
        <f>Z22-'2009'!W17</f>
        <v>-5.1411136536994667E-2</v>
      </c>
      <c r="AB22" s="18">
        <v>1</v>
      </c>
      <c r="AC22" s="20">
        <f t="shared" si="4"/>
        <v>1.0526315789473684E-2</v>
      </c>
      <c r="AD22" s="21"/>
      <c r="AE22" s="18">
        <v>0</v>
      </c>
      <c r="AF22" s="20">
        <f t="shared" si="5"/>
        <v>0</v>
      </c>
      <c r="AG22" s="21"/>
      <c r="AH22" s="18">
        <v>0</v>
      </c>
      <c r="AI22" s="20">
        <f t="shared" si="6"/>
        <v>0</v>
      </c>
      <c r="AJ22" s="21"/>
      <c r="AK22" s="18">
        <v>0</v>
      </c>
      <c r="AL22" s="20">
        <f t="shared" si="7"/>
        <v>0</v>
      </c>
      <c r="AM22" s="21"/>
      <c r="AN22" s="18">
        <v>1</v>
      </c>
      <c r="AO22" s="20">
        <f t="shared" si="8"/>
        <v>1.0526315789473684E-2</v>
      </c>
      <c r="AP22" s="21"/>
      <c r="AQ22" s="18">
        <v>0</v>
      </c>
      <c r="AR22" s="20">
        <f t="shared" si="9"/>
        <v>0</v>
      </c>
      <c r="AS22" s="21"/>
      <c r="AT22" s="18">
        <v>0</v>
      </c>
      <c r="AU22" s="20">
        <f t="shared" si="10"/>
        <v>0</v>
      </c>
      <c r="AV22" s="21"/>
      <c r="AW22" s="18">
        <v>0</v>
      </c>
      <c r="AX22" s="20">
        <f t="shared" si="11"/>
        <v>0</v>
      </c>
      <c r="AY22" s="21"/>
      <c r="AZ22" s="18">
        <v>0</v>
      </c>
      <c r="BA22" s="20">
        <f t="shared" si="12"/>
        <v>0</v>
      </c>
      <c r="BB22" s="21"/>
      <c r="BC22" s="18">
        <v>0</v>
      </c>
      <c r="BD22" s="20">
        <f t="shared" si="13"/>
        <v>0</v>
      </c>
      <c r="BE22" s="21"/>
      <c r="BF22" s="18">
        <v>0</v>
      </c>
      <c r="BG22" s="20">
        <f t="shared" si="14"/>
        <v>0</v>
      </c>
      <c r="BH22" s="21"/>
      <c r="BI22" s="18">
        <v>0</v>
      </c>
      <c r="BJ22" s="20">
        <f t="shared" si="15"/>
        <v>0</v>
      </c>
      <c r="BK22" s="21"/>
      <c r="BL22" s="18">
        <v>0</v>
      </c>
      <c r="BM22" s="20">
        <f t="shared" si="16"/>
        <v>0</v>
      </c>
      <c r="BN22" s="21"/>
      <c r="BO22" s="18">
        <v>0</v>
      </c>
      <c r="BP22" s="20">
        <f t="shared" si="17"/>
        <v>0</v>
      </c>
      <c r="BQ22" s="21"/>
      <c r="BR22" s="18">
        <v>0</v>
      </c>
      <c r="BS22" s="20">
        <f t="shared" si="18"/>
        <v>0</v>
      </c>
      <c r="BT22" s="21"/>
      <c r="BU22" s="18">
        <v>0</v>
      </c>
      <c r="BV22" s="20">
        <f t="shared" si="19"/>
        <v>0</v>
      </c>
      <c r="BW22" s="21"/>
      <c r="BX22" s="18">
        <v>0</v>
      </c>
      <c r="BY22" s="20">
        <f t="shared" si="20"/>
        <v>0</v>
      </c>
      <c r="BZ22" s="21"/>
      <c r="CA22" s="18">
        <v>0</v>
      </c>
      <c r="CB22" s="20">
        <f t="shared" si="21"/>
        <v>0</v>
      </c>
      <c r="CC22" s="21"/>
    </row>
    <row r="23" spans="1:81" x14ac:dyDescent="0.2">
      <c r="A23" s="17" t="s">
        <v>97</v>
      </c>
      <c r="B23" s="18">
        <v>180</v>
      </c>
      <c r="C23" s="19">
        <v>114</v>
      </c>
      <c r="D23" s="20">
        <f t="shared" si="22"/>
        <v>0.6333333333333333</v>
      </c>
      <c r="E23" s="19">
        <v>113</v>
      </c>
      <c r="F23" s="21">
        <f t="shared" si="23"/>
        <v>0.99122807017543857</v>
      </c>
      <c r="G23" s="18">
        <v>85</v>
      </c>
      <c r="H23" s="20">
        <f t="shared" si="30"/>
        <v>0.75221238938053092</v>
      </c>
      <c r="I23" s="21">
        <f>H23-'2009'!H18</f>
        <v>6.3136759128430087E-2</v>
      </c>
      <c r="J23" s="18">
        <v>15</v>
      </c>
      <c r="K23" s="20">
        <f t="shared" si="25"/>
        <v>0.13274336283185842</v>
      </c>
      <c r="L23" s="21">
        <f>K23-'2009'!K18</f>
        <v>-1.011378002528443E-2</v>
      </c>
      <c r="M23" s="18">
        <v>2</v>
      </c>
      <c r="N23" s="20">
        <f t="shared" si="26"/>
        <v>1.7699115044247787E-2</v>
      </c>
      <c r="O23" s="21">
        <f>N23-'2009'!N18</f>
        <v>-7.5109689893656587E-3</v>
      </c>
      <c r="P23" s="18">
        <v>1</v>
      </c>
      <c r="Q23" s="20">
        <f t="shared" si="0"/>
        <v>8.8495575221238937E-3</v>
      </c>
      <c r="R23" s="21"/>
      <c r="S23" s="18">
        <v>1</v>
      </c>
      <c r="T23" s="20">
        <f t="shared" si="1"/>
        <v>8.8495575221238937E-3</v>
      </c>
      <c r="U23" s="21">
        <f>T23-'2009'!Q18</f>
        <v>-2.4763887856027365E-2</v>
      </c>
      <c r="V23" s="18">
        <v>4</v>
      </c>
      <c r="W23" s="20">
        <f t="shared" si="2"/>
        <v>3.5398230088495575E-2</v>
      </c>
      <c r="X23" s="21">
        <f>W23-'2009'!T18</f>
        <v>-4.8635383356882583E-2</v>
      </c>
      <c r="Y23" s="18">
        <f t="shared" si="27"/>
        <v>5</v>
      </c>
      <c r="Z23" s="20">
        <f t="shared" si="3"/>
        <v>4.4247787610619468E-2</v>
      </c>
      <c r="AA23" s="21">
        <f>Z23-'2009'!W18</f>
        <v>1.9037703577006022E-2</v>
      </c>
      <c r="AB23" s="18">
        <v>1</v>
      </c>
      <c r="AC23" s="20">
        <f t="shared" si="4"/>
        <v>8.8495575221238937E-3</v>
      </c>
      <c r="AD23" s="21"/>
      <c r="AE23" s="18">
        <v>0</v>
      </c>
      <c r="AF23" s="20">
        <f t="shared" si="5"/>
        <v>0</v>
      </c>
      <c r="AG23" s="21"/>
      <c r="AH23" s="18">
        <v>1</v>
      </c>
      <c r="AI23" s="20">
        <f t="shared" si="6"/>
        <v>8.8495575221238937E-3</v>
      </c>
      <c r="AJ23" s="21"/>
      <c r="AK23" s="18">
        <v>1</v>
      </c>
      <c r="AL23" s="20">
        <f t="shared" si="7"/>
        <v>8.8495575221238937E-3</v>
      </c>
      <c r="AM23" s="21"/>
      <c r="AN23" s="18">
        <v>0</v>
      </c>
      <c r="AO23" s="20">
        <f t="shared" si="8"/>
        <v>0</v>
      </c>
      <c r="AP23" s="21"/>
      <c r="AQ23" s="18">
        <v>2</v>
      </c>
      <c r="AR23" s="20">
        <f t="shared" si="9"/>
        <v>1.7699115044247787E-2</v>
      </c>
      <c r="AS23" s="21"/>
      <c r="AT23" s="18">
        <v>0</v>
      </c>
      <c r="AU23" s="20">
        <f t="shared" si="10"/>
        <v>0</v>
      </c>
      <c r="AV23" s="21"/>
      <c r="AW23" s="18">
        <v>0</v>
      </c>
      <c r="AX23" s="20">
        <f t="shared" si="11"/>
        <v>0</v>
      </c>
      <c r="AY23" s="21"/>
      <c r="AZ23" s="18">
        <v>0</v>
      </c>
      <c r="BA23" s="20">
        <f t="shared" si="12"/>
        <v>0</v>
      </c>
      <c r="BB23" s="21"/>
      <c r="BC23" s="18">
        <v>0</v>
      </c>
      <c r="BD23" s="20">
        <f t="shared" si="13"/>
        <v>0</v>
      </c>
      <c r="BE23" s="21"/>
      <c r="BF23" s="18">
        <v>0</v>
      </c>
      <c r="BG23" s="20">
        <f t="shared" si="14"/>
        <v>0</v>
      </c>
      <c r="BH23" s="21"/>
      <c r="BI23" s="18">
        <v>0</v>
      </c>
      <c r="BJ23" s="20">
        <f t="shared" si="15"/>
        <v>0</v>
      </c>
      <c r="BK23" s="21"/>
      <c r="BL23" s="18">
        <v>0</v>
      </c>
      <c r="BM23" s="20">
        <f t="shared" si="16"/>
        <v>0</v>
      </c>
      <c r="BN23" s="21"/>
      <c r="BO23" s="18">
        <v>0</v>
      </c>
      <c r="BP23" s="20">
        <f t="shared" si="17"/>
        <v>0</v>
      </c>
      <c r="BQ23" s="21"/>
      <c r="BR23" s="18">
        <v>0</v>
      </c>
      <c r="BS23" s="20">
        <f t="shared" si="18"/>
        <v>0</v>
      </c>
      <c r="BT23" s="21"/>
      <c r="BU23" s="18">
        <v>0</v>
      </c>
      <c r="BV23" s="20">
        <f t="shared" si="19"/>
        <v>0</v>
      </c>
      <c r="BW23" s="21"/>
      <c r="BX23" s="18">
        <v>0</v>
      </c>
      <c r="BY23" s="20">
        <f t="shared" si="20"/>
        <v>0</v>
      </c>
      <c r="BZ23" s="21"/>
      <c r="CA23" s="18">
        <v>0</v>
      </c>
      <c r="CB23" s="20">
        <f t="shared" si="21"/>
        <v>0</v>
      </c>
      <c r="CC23" s="21"/>
    </row>
    <row r="24" spans="1:81" x14ac:dyDescent="0.2">
      <c r="A24" s="17" t="s">
        <v>98</v>
      </c>
      <c r="B24" s="18">
        <v>390</v>
      </c>
      <c r="C24" s="19">
        <v>220</v>
      </c>
      <c r="D24" s="20">
        <f t="shared" si="22"/>
        <v>0.5641025641025641</v>
      </c>
      <c r="E24" s="19">
        <v>214</v>
      </c>
      <c r="F24" s="21">
        <f t="shared" si="23"/>
        <v>0.97272727272727277</v>
      </c>
      <c r="G24" s="18">
        <v>132</v>
      </c>
      <c r="H24" s="20">
        <f t="shared" si="30"/>
        <v>0.61682242990654201</v>
      </c>
      <c r="I24" s="21">
        <f>H24-'2009'!H14</f>
        <v>-7.4188806048514189E-2</v>
      </c>
      <c r="J24" s="18">
        <v>36</v>
      </c>
      <c r="K24" s="20">
        <f t="shared" si="25"/>
        <v>0.16822429906542055</v>
      </c>
      <c r="L24" s="21">
        <f>K24-'2009'!K14</f>
        <v>6.7100703559802577E-2</v>
      </c>
      <c r="M24" s="18">
        <v>17</v>
      </c>
      <c r="N24" s="20">
        <f t="shared" si="26"/>
        <v>7.9439252336448593E-2</v>
      </c>
      <c r="O24" s="21">
        <f>N24-'2009'!N14</f>
        <v>2.8877454583639606E-2</v>
      </c>
      <c r="P24" s="18">
        <v>8</v>
      </c>
      <c r="Q24" s="20">
        <f t="shared" si="0"/>
        <v>3.7383177570093455E-2</v>
      </c>
      <c r="R24" s="21"/>
      <c r="S24" s="18">
        <v>7</v>
      </c>
      <c r="T24" s="20">
        <f t="shared" si="1"/>
        <v>3.2710280373831772E-2</v>
      </c>
      <c r="U24" s="21">
        <f>T24-'2009'!Q14</f>
        <v>2.7092302845741885E-2</v>
      </c>
      <c r="V24" s="18">
        <v>8</v>
      </c>
      <c r="W24" s="20">
        <f t="shared" si="2"/>
        <v>3.7383177570093455E-2</v>
      </c>
      <c r="X24" s="21">
        <f>W24-'2009'!T14</f>
        <v>-6.3740417935524513E-2</v>
      </c>
      <c r="Y24" s="18">
        <f t="shared" si="27"/>
        <v>6</v>
      </c>
      <c r="Z24" s="20">
        <f t="shared" si="3"/>
        <v>2.8037383177570093E-2</v>
      </c>
      <c r="AA24" s="21">
        <f>Z24-'2009'!W14</f>
        <v>-2.2524414575238894E-2</v>
      </c>
      <c r="AB24" s="18">
        <v>1</v>
      </c>
      <c r="AC24" s="20">
        <f t="shared" si="4"/>
        <v>4.6728971962616819E-3</v>
      </c>
      <c r="AD24" s="21"/>
      <c r="AE24" s="18">
        <v>2</v>
      </c>
      <c r="AF24" s="20">
        <f t="shared" si="5"/>
        <v>9.3457943925233638E-3</v>
      </c>
      <c r="AG24" s="21"/>
      <c r="AH24" s="18">
        <v>2</v>
      </c>
      <c r="AI24" s="20">
        <f t="shared" si="6"/>
        <v>9.3457943925233638E-3</v>
      </c>
      <c r="AJ24" s="21"/>
      <c r="AK24" s="18">
        <v>1</v>
      </c>
      <c r="AL24" s="20">
        <f t="shared" si="7"/>
        <v>4.6728971962616819E-3</v>
      </c>
      <c r="AM24" s="21"/>
      <c r="AN24" s="18">
        <v>0</v>
      </c>
      <c r="AO24" s="20">
        <f t="shared" si="8"/>
        <v>0</v>
      </c>
      <c r="AP24" s="21"/>
      <c r="AQ24" s="18">
        <v>0</v>
      </c>
      <c r="AR24" s="20">
        <f t="shared" si="9"/>
        <v>0</v>
      </c>
      <c r="AS24" s="21"/>
      <c r="AT24" s="18">
        <v>0</v>
      </c>
      <c r="AU24" s="20">
        <f t="shared" si="10"/>
        <v>0</v>
      </c>
      <c r="AV24" s="21"/>
      <c r="AW24" s="18">
        <v>0</v>
      </c>
      <c r="AX24" s="20">
        <f t="shared" si="11"/>
        <v>0</v>
      </c>
      <c r="AY24" s="21"/>
      <c r="AZ24" s="18">
        <v>0</v>
      </c>
      <c r="BA24" s="20">
        <f t="shared" si="12"/>
        <v>0</v>
      </c>
      <c r="BB24" s="21"/>
      <c r="BC24" s="18">
        <v>0</v>
      </c>
      <c r="BD24" s="20">
        <f t="shared" si="13"/>
        <v>0</v>
      </c>
      <c r="BE24" s="21"/>
      <c r="BF24" s="18">
        <v>0</v>
      </c>
      <c r="BG24" s="20">
        <f t="shared" si="14"/>
        <v>0</v>
      </c>
      <c r="BH24" s="21"/>
      <c r="BI24" s="18">
        <v>0</v>
      </c>
      <c r="BJ24" s="20">
        <f t="shared" si="15"/>
        <v>0</v>
      </c>
      <c r="BK24" s="21"/>
      <c r="BL24" s="18">
        <v>0</v>
      </c>
      <c r="BM24" s="20">
        <f t="shared" si="16"/>
        <v>0</v>
      </c>
      <c r="BN24" s="21"/>
      <c r="BO24" s="18">
        <v>0</v>
      </c>
      <c r="BP24" s="20">
        <f t="shared" si="17"/>
        <v>0</v>
      </c>
      <c r="BQ24" s="21"/>
      <c r="BR24" s="18">
        <v>0</v>
      </c>
      <c r="BS24" s="20">
        <f t="shared" si="18"/>
        <v>0</v>
      </c>
      <c r="BT24" s="21"/>
      <c r="BU24" s="18">
        <v>0</v>
      </c>
      <c r="BV24" s="20">
        <f t="shared" si="19"/>
        <v>0</v>
      </c>
      <c r="BW24" s="21"/>
      <c r="BX24" s="18">
        <v>0</v>
      </c>
      <c r="BY24" s="20">
        <f t="shared" si="20"/>
        <v>0</v>
      </c>
      <c r="BZ24" s="21"/>
      <c r="CA24" s="18">
        <v>0</v>
      </c>
      <c r="CB24" s="20">
        <f t="shared" si="21"/>
        <v>0</v>
      </c>
      <c r="CC24" s="21"/>
    </row>
    <row r="25" spans="1:81" x14ac:dyDescent="0.2">
      <c r="A25" s="17" t="s">
        <v>99</v>
      </c>
      <c r="B25" s="18">
        <v>229</v>
      </c>
      <c r="C25" s="19">
        <v>138</v>
      </c>
      <c r="D25" s="20">
        <f t="shared" si="22"/>
        <v>0.6026200873362445</v>
      </c>
      <c r="E25" s="19">
        <v>133</v>
      </c>
      <c r="F25" s="21">
        <f t="shared" si="23"/>
        <v>0.96376811594202894</v>
      </c>
      <c r="G25" s="18">
        <v>77</v>
      </c>
      <c r="H25" s="20">
        <f t="shared" si="30"/>
        <v>0.57894736842105265</v>
      </c>
      <c r="I25" s="21">
        <f>H25-'2009'!H16</f>
        <v>-1.3285641287685168E-2</v>
      </c>
      <c r="J25" s="18">
        <v>42</v>
      </c>
      <c r="K25" s="20">
        <f t="shared" si="25"/>
        <v>0.31578947368421051</v>
      </c>
      <c r="L25" s="21">
        <f>K25-'2009'!K16</f>
        <v>0.10219724067450178</v>
      </c>
      <c r="M25" s="18">
        <v>5</v>
      </c>
      <c r="N25" s="20">
        <f t="shared" si="26"/>
        <v>3.7593984962406013E-2</v>
      </c>
      <c r="O25" s="21">
        <f>N25-'2009'!N16</f>
        <v>8.4677713701730023E-3</v>
      </c>
      <c r="P25" s="18">
        <v>2</v>
      </c>
      <c r="Q25" s="20">
        <f t="shared" si="0"/>
        <v>1.5037593984962405E-2</v>
      </c>
      <c r="R25" s="21"/>
      <c r="S25" s="18">
        <v>1</v>
      </c>
      <c r="T25" s="20">
        <f t="shared" si="1"/>
        <v>7.5187969924812026E-3</v>
      </c>
      <c r="U25" s="21">
        <f>T25-'2009'!Q16</f>
        <v>-4.1024892327907146E-2</v>
      </c>
      <c r="V25" s="18">
        <v>2</v>
      </c>
      <c r="W25" s="20">
        <f t="shared" si="2"/>
        <v>1.5037593984962405E-2</v>
      </c>
      <c r="X25" s="21">
        <f>W25-'2009'!T16</f>
        <v>-6.2632308927658947E-2</v>
      </c>
      <c r="Y25" s="18">
        <f t="shared" si="27"/>
        <v>4</v>
      </c>
      <c r="Z25" s="20">
        <f t="shared" si="3"/>
        <v>3.007518796992481E-2</v>
      </c>
      <c r="AA25" s="21">
        <f>Z25-'2009'!W16</f>
        <v>-8.7597634863858659E-3</v>
      </c>
      <c r="AB25" s="18">
        <v>1</v>
      </c>
      <c r="AC25" s="20">
        <f t="shared" si="4"/>
        <v>7.5187969924812026E-3</v>
      </c>
      <c r="AD25" s="21"/>
      <c r="AE25" s="18">
        <v>0</v>
      </c>
      <c r="AF25" s="20">
        <f t="shared" si="5"/>
        <v>0</v>
      </c>
      <c r="AG25" s="21"/>
      <c r="AH25" s="18">
        <v>1</v>
      </c>
      <c r="AI25" s="20">
        <f t="shared" si="6"/>
        <v>7.5187969924812026E-3</v>
      </c>
      <c r="AJ25" s="21"/>
      <c r="AK25" s="18">
        <v>0</v>
      </c>
      <c r="AL25" s="20">
        <f t="shared" si="7"/>
        <v>0</v>
      </c>
      <c r="AM25" s="21"/>
      <c r="AN25" s="18">
        <v>0</v>
      </c>
      <c r="AO25" s="20">
        <f t="shared" si="8"/>
        <v>0</v>
      </c>
      <c r="AP25" s="21"/>
      <c r="AQ25" s="18">
        <v>0</v>
      </c>
      <c r="AR25" s="20">
        <f t="shared" si="9"/>
        <v>0</v>
      </c>
      <c r="AS25" s="21"/>
      <c r="AT25" s="18">
        <v>0</v>
      </c>
      <c r="AU25" s="20">
        <f t="shared" si="10"/>
        <v>0</v>
      </c>
      <c r="AV25" s="21"/>
      <c r="AW25" s="18">
        <v>1</v>
      </c>
      <c r="AX25" s="20">
        <f t="shared" si="11"/>
        <v>7.5187969924812026E-3</v>
      </c>
      <c r="AY25" s="21"/>
      <c r="AZ25" s="18">
        <v>0</v>
      </c>
      <c r="BA25" s="20">
        <f t="shared" si="12"/>
        <v>0</v>
      </c>
      <c r="BB25" s="21"/>
      <c r="BC25" s="18">
        <v>0</v>
      </c>
      <c r="BD25" s="20">
        <f t="shared" si="13"/>
        <v>0</v>
      </c>
      <c r="BE25" s="21"/>
      <c r="BF25" s="18">
        <v>0</v>
      </c>
      <c r="BG25" s="20">
        <f t="shared" si="14"/>
        <v>0</v>
      </c>
      <c r="BH25" s="21"/>
      <c r="BI25" s="18">
        <v>0</v>
      </c>
      <c r="BJ25" s="20">
        <f t="shared" si="15"/>
        <v>0</v>
      </c>
      <c r="BK25" s="21"/>
      <c r="BL25" s="18">
        <v>0</v>
      </c>
      <c r="BM25" s="20">
        <f t="shared" si="16"/>
        <v>0</v>
      </c>
      <c r="BN25" s="21"/>
      <c r="BO25" s="18">
        <v>0</v>
      </c>
      <c r="BP25" s="20">
        <f t="shared" si="17"/>
        <v>0</v>
      </c>
      <c r="BQ25" s="21"/>
      <c r="BR25" s="18">
        <v>0</v>
      </c>
      <c r="BS25" s="20">
        <f t="shared" si="18"/>
        <v>0</v>
      </c>
      <c r="BT25" s="21"/>
      <c r="BU25" s="18">
        <v>0</v>
      </c>
      <c r="BV25" s="20">
        <f t="shared" si="19"/>
        <v>0</v>
      </c>
      <c r="BW25" s="21"/>
      <c r="BX25" s="18">
        <v>0</v>
      </c>
      <c r="BY25" s="20">
        <f t="shared" si="20"/>
        <v>0</v>
      </c>
      <c r="BZ25" s="21"/>
      <c r="CA25" s="18">
        <v>1</v>
      </c>
      <c r="CB25" s="20">
        <f t="shared" si="21"/>
        <v>7.5187969924812026E-3</v>
      </c>
      <c r="CC25" s="21"/>
    </row>
    <row r="26" spans="1:81" x14ac:dyDescent="0.2">
      <c r="A26" s="17" t="s">
        <v>100</v>
      </c>
      <c r="B26" s="18">
        <v>762</v>
      </c>
      <c r="C26" s="19">
        <v>296</v>
      </c>
      <c r="D26" s="20">
        <f t="shared" si="22"/>
        <v>0.3884514435695538</v>
      </c>
      <c r="E26" s="19">
        <v>291</v>
      </c>
      <c r="F26" s="21">
        <f t="shared" si="23"/>
        <v>0.98310810810810811</v>
      </c>
      <c r="G26" s="18">
        <v>151</v>
      </c>
      <c r="H26" s="20">
        <f t="shared" si="30"/>
        <v>0.51890034364261173</v>
      </c>
      <c r="I26" s="21">
        <f>H26-'2009'!H15</f>
        <v>-8.6077469722749544E-3</v>
      </c>
      <c r="J26" s="18">
        <v>79</v>
      </c>
      <c r="K26" s="20">
        <f t="shared" si="25"/>
        <v>0.27147766323024053</v>
      </c>
      <c r="L26" s="21">
        <f>K26-'2009'!K15</f>
        <v>3.8467954492376444E-2</v>
      </c>
      <c r="M26" s="18">
        <v>21</v>
      </c>
      <c r="N26" s="20">
        <f t="shared" si="26"/>
        <v>7.2164948453608241E-2</v>
      </c>
      <c r="O26" s="21">
        <f>N26-'2009'!N15</f>
        <v>-5.5049544590131116E-3</v>
      </c>
      <c r="P26" s="18">
        <v>11</v>
      </c>
      <c r="Q26" s="20">
        <f t="shared" si="0"/>
        <v>3.7800687285223365E-2</v>
      </c>
      <c r="R26" s="21"/>
      <c r="S26" s="18">
        <v>11</v>
      </c>
      <c r="T26" s="20">
        <f t="shared" si="1"/>
        <v>3.7800687285223365E-2</v>
      </c>
      <c r="U26" s="21">
        <f>T26-'2009'!Q15</f>
        <v>1.1910719647682911E-2</v>
      </c>
      <c r="V26" s="18">
        <v>6</v>
      </c>
      <c r="W26" s="20">
        <f t="shared" si="2"/>
        <v>2.0618556701030927E-2</v>
      </c>
      <c r="X26" s="21">
        <f>W26-'2009'!T15</f>
        <v>-5.3815100256897883E-2</v>
      </c>
      <c r="Y26" s="18">
        <f t="shared" si="27"/>
        <v>12</v>
      </c>
      <c r="Z26" s="20">
        <f t="shared" si="3"/>
        <v>4.1237113402061855E-2</v>
      </c>
      <c r="AA26" s="21">
        <f>Z26-'2009'!W15</f>
        <v>-2.0251559737096719E-2</v>
      </c>
      <c r="AB26" s="18">
        <v>1</v>
      </c>
      <c r="AC26" s="20">
        <f t="shared" si="4"/>
        <v>3.4364261168384879E-3</v>
      </c>
      <c r="AD26" s="21"/>
      <c r="AE26" s="18">
        <v>5</v>
      </c>
      <c r="AF26" s="20">
        <f t="shared" si="5"/>
        <v>1.7182130584192441E-2</v>
      </c>
      <c r="AG26" s="21"/>
      <c r="AH26" s="18">
        <v>2</v>
      </c>
      <c r="AI26" s="20">
        <f t="shared" si="6"/>
        <v>6.8728522336769758E-3</v>
      </c>
      <c r="AJ26" s="21"/>
      <c r="AK26" s="18">
        <v>0</v>
      </c>
      <c r="AL26" s="20">
        <f t="shared" si="7"/>
        <v>0</v>
      </c>
      <c r="AM26" s="21"/>
      <c r="AN26" s="18">
        <v>0</v>
      </c>
      <c r="AO26" s="20">
        <f t="shared" si="8"/>
        <v>0</v>
      </c>
      <c r="AP26" s="21"/>
      <c r="AQ26" s="18">
        <v>2</v>
      </c>
      <c r="AR26" s="20">
        <f t="shared" si="9"/>
        <v>6.8728522336769758E-3</v>
      </c>
      <c r="AS26" s="21"/>
      <c r="AT26" s="18">
        <v>0</v>
      </c>
      <c r="AU26" s="20">
        <f t="shared" si="10"/>
        <v>0</v>
      </c>
      <c r="AV26" s="21"/>
      <c r="AW26" s="18">
        <v>0</v>
      </c>
      <c r="AX26" s="20">
        <f t="shared" si="11"/>
        <v>0</v>
      </c>
      <c r="AY26" s="21"/>
      <c r="AZ26" s="18">
        <v>0</v>
      </c>
      <c r="BA26" s="20">
        <f t="shared" si="12"/>
        <v>0</v>
      </c>
      <c r="BB26" s="21"/>
      <c r="BC26" s="18">
        <v>1</v>
      </c>
      <c r="BD26" s="20">
        <f t="shared" si="13"/>
        <v>3.4364261168384879E-3</v>
      </c>
      <c r="BE26" s="21"/>
      <c r="BF26" s="18">
        <v>0</v>
      </c>
      <c r="BG26" s="20">
        <f t="shared" si="14"/>
        <v>0</v>
      </c>
      <c r="BH26" s="21"/>
      <c r="BI26" s="18">
        <v>0</v>
      </c>
      <c r="BJ26" s="20">
        <f t="shared" si="15"/>
        <v>0</v>
      </c>
      <c r="BK26" s="21"/>
      <c r="BL26" s="18">
        <v>0</v>
      </c>
      <c r="BM26" s="20">
        <f t="shared" si="16"/>
        <v>0</v>
      </c>
      <c r="BN26" s="21"/>
      <c r="BO26" s="18">
        <v>0</v>
      </c>
      <c r="BP26" s="20">
        <f t="shared" si="17"/>
        <v>0</v>
      </c>
      <c r="BQ26" s="21"/>
      <c r="BR26" s="18">
        <v>1</v>
      </c>
      <c r="BS26" s="20">
        <f t="shared" si="18"/>
        <v>3.4364261168384879E-3</v>
      </c>
      <c r="BT26" s="21"/>
      <c r="BU26" s="18">
        <v>0</v>
      </c>
      <c r="BV26" s="20">
        <f t="shared" si="19"/>
        <v>0</v>
      </c>
      <c r="BW26" s="21"/>
      <c r="BX26" s="18">
        <v>0</v>
      </c>
      <c r="BY26" s="20">
        <f t="shared" si="20"/>
        <v>0</v>
      </c>
      <c r="BZ26" s="21"/>
      <c r="CA26" s="18">
        <v>0</v>
      </c>
      <c r="CB26" s="20">
        <f t="shared" si="21"/>
        <v>0</v>
      </c>
      <c r="CC26" s="21"/>
    </row>
    <row r="27" spans="1:81" x14ac:dyDescent="0.2">
      <c r="A27" s="17" t="s">
        <v>101</v>
      </c>
      <c r="B27" s="18">
        <v>662</v>
      </c>
      <c r="C27" s="19">
        <v>304</v>
      </c>
      <c r="D27" s="20">
        <f t="shared" si="22"/>
        <v>0.45921450151057402</v>
      </c>
      <c r="E27" s="19">
        <v>298</v>
      </c>
      <c r="F27" s="21">
        <f t="shared" si="23"/>
        <v>0.98026315789473684</v>
      </c>
      <c r="G27" s="18">
        <v>187</v>
      </c>
      <c r="H27" s="20">
        <f t="shared" si="30"/>
        <v>0.62751677852348997</v>
      </c>
      <c r="I27" s="21">
        <f>H27-'2009'!H19</f>
        <v>1.8683970952512063E-2</v>
      </c>
      <c r="J27" s="18">
        <v>45</v>
      </c>
      <c r="K27" s="20">
        <f t="shared" si="25"/>
        <v>0.15100671140939598</v>
      </c>
      <c r="L27" s="21">
        <f>K27-'2009'!K19</f>
        <v>5.6369487434632576E-2</v>
      </c>
      <c r="M27" s="18">
        <v>30</v>
      </c>
      <c r="N27" s="20">
        <f t="shared" si="26"/>
        <v>0.10067114093959731</v>
      </c>
      <c r="O27" s="21">
        <f>N27-'2009'!N19</f>
        <v>-2.7523130015032204E-4</v>
      </c>
      <c r="P27" s="18">
        <v>10</v>
      </c>
      <c r="Q27" s="20">
        <f t="shared" si="0"/>
        <v>3.3557046979865772E-2</v>
      </c>
      <c r="R27" s="21"/>
      <c r="S27" s="18">
        <v>8</v>
      </c>
      <c r="T27" s="20">
        <f t="shared" si="1"/>
        <v>2.6845637583892617E-2</v>
      </c>
      <c r="U27" s="21">
        <f>T27-'2009'!Q19</f>
        <v>-7.8546778735206317E-3</v>
      </c>
      <c r="V27" s="18">
        <v>10</v>
      </c>
      <c r="W27" s="20">
        <f t="shared" si="2"/>
        <v>3.3557046979865772E-2</v>
      </c>
      <c r="X27" s="21">
        <f>W27-'2009'!T19</f>
        <v>-8.9471344187326662E-2</v>
      </c>
      <c r="Y27" s="18">
        <f t="shared" si="27"/>
        <v>8</v>
      </c>
      <c r="Z27" s="20">
        <f t="shared" si="3"/>
        <v>2.6845637583892617E-2</v>
      </c>
      <c r="AA27" s="21">
        <f>Z27-'2009'!W19</f>
        <v>-1.1009252006012746E-2</v>
      </c>
      <c r="AB27" s="18">
        <v>0</v>
      </c>
      <c r="AC27" s="20">
        <f t="shared" si="4"/>
        <v>0</v>
      </c>
      <c r="AD27" s="21"/>
      <c r="AE27" s="18">
        <v>1</v>
      </c>
      <c r="AF27" s="20">
        <f t="shared" si="5"/>
        <v>3.3557046979865771E-3</v>
      </c>
      <c r="AG27" s="21"/>
      <c r="AH27" s="18">
        <v>0</v>
      </c>
      <c r="AI27" s="20">
        <f t="shared" si="6"/>
        <v>0</v>
      </c>
      <c r="AJ27" s="21"/>
      <c r="AK27" s="18">
        <v>1</v>
      </c>
      <c r="AL27" s="20">
        <f t="shared" si="7"/>
        <v>3.3557046979865771E-3</v>
      </c>
      <c r="AM27" s="21"/>
      <c r="AN27" s="18">
        <v>0</v>
      </c>
      <c r="AO27" s="20">
        <f t="shared" si="8"/>
        <v>0</v>
      </c>
      <c r="AP27" s="21"/>
      <c r="AQ27" s="18">
        <v>0</v>
      </c>
      <c r="AR27" s="20">
        <f t="shared" si="9"/>
        <v>0</v>
      </c>
      <c r="AS27" s="21"/>
      <c r="AT27" s="18">
        <v>0</v>
      </c>
      <c r="AU27" s="20">
        <f t="shared" si="10"/>
        <v>0</v>
      </c>
      <c r="AV27" s="21"/>
      <c r="AW27" s="18">
        <v>3</v>
      </c>
      <c r="AX27" s="20">
        <f t="shared" si="11"/>
        <v>1.0067114093959731E-2</v>
      </c>
      <c r="AY27" s="21"/>
      <c r="AZ27" s="18">
        <v>0</v>
      </c>
      <c r="BA27" s="20">
        <f t="shared" si="12"/>
        <v>0</v>
      </c>
      <c r="BB27" s="21"/>
      <c r="BC27" s="18">
        <v>0</v>
      </c>
      <c r="BD27" s="20">
        <f t="shared" si="13"/>
        <v>0</v>
      </c>
      <c r="BE27" s="21"/>
      <c r="BF27" s="18">
        <v>0</v>
      </c>
      <c r="BG27" s="20">
        <f t="shared" si="14"/>
        <v>0</v>
      </c>
      <c r="BH27" s="21"/>
      <c r="BI27" s="18">
        <v>1</v>
      </c>
      <c r="BJ27" s="20">
        <f t="shared" si="15"/>
        <v>3.3557046979865771E-3</v>
      </c>
      <c r="BK27" s="21"/>
      <c r="BL27" s="18">
        <v>0</v>
      </c>
      <c r="BM27" s="20">
        <f t="shared" si="16"/>
        <v>0</v>
      </c>
      <c r="BN27" s="21"/>
      <c r="BO27" s="18">
        <v>0</v>
      </c>
      <c r="BP27" s="20">
        <f t="shared" si="17"/>
        <v>0</v>
      </c>
      <c r="BQ27" s="21"/>
      <c r="BR27" s="18">
        <v>0</v>
      </c>
      <c r="BS27" s="20">
        <f t="shared" si="18"/>
        <v>0</v>
      </c>
      <c r="BT27" s="21"/>
      <c r="BU27" s="18">
        <v>1</v>
      </c>
      <c r="BV27" s="20">
        <f t="shared" si="19"/>
        <v>3.3557046979865771E-3</v>
      </c>
      <c r="BW27" s="21"/>
      <c r="BX27" s="18">
        <v>0</v>
      </c>
      <c r="BY27" s="20">
        <f t="shared" si="20"/>
        <v>0</v>
      </c>
      <c r="BZ27" s="21"/>
      <c r="CA27" s="18">
        <v>1</v>
      </c>
      <c r="CB27" s="20">
        <f t="shared" si="21"/>
        <v>3.3557046979865771E-3</v>
      </c>
      <c r="CC27" s="21"/>
    </row>
    <row r="28" spans="1:81" x14ac:dyDescent="0.2">
      <c r="A28" s="17" t="s">
        <v>102</v>
      </c>
      <c r="B28" s="18">
        <v>723</v>
      </c>
      <c r="C28" s="19">
        <v>286</v>
      </c>
      <c r="D28" s="20">
        <f t="shared" si="22"/>
        <v>0.39557399723374825</v>
      </c>
      <c r="E28" s="19">
        <v>281</v>
      </c>
      <c r="F28" s="21">
        <f t="shared" si="23"/>
        <v>0.9825174825174825</v>
      </c>
      <c r="G28" s="18">
        <v>130</v>
      </c>
      <c r="H28" s="20">
        <f t="shared" si="30"/>
        <v>0.46263345195729538</v>
      </c>
      <c r="I28" s="21">
        <f>H28-'2009'!H20</f>
        <v>-1.7498998373830454E-2</v>
      </c>
      <c r="J28" s="18">
        <v>90</v>
      </c>
      <c r="K28" s="20">
        <f t="shared" si="25"/>
        <v>0.32028469750889682</v>
      </c>
      <c r="L28" s="21">
        <f>K28-'2009'!K20</f>
        <v>9.5119134594989524E-2</v>
      </c>
      <c r="M28" s="18">
        <v>13</v>
      </c>
      <c r="N28" s="20">
        <f t="shared" si="26"/>
        <v>4.6263345195729534E-2</v>
      </c>
      <c r="O28" s="21">
        <f>N28-'2009'!N20</f>
        <v>-2.3273078645330063E-2</v>
      </c>
      <c r="P28" s="18">
        <v>14</v>
      </c>
      <c r="Q28" s="20">
        <f t="shared" si="0"/>
        <v>4.9822064056939501E-2</v>
      </c>
      <c r="R28" s="21"/>
      <c r="S28" s="18">
        <v>3</v>
      </c>
      <c r="T28" s="20">
        <f t="shared" si="1"/>
        <v>1.0676156583629894E-2</v>
      </c>
      <c r="U28" s="21">
        <f>T28-'2009'!Q20</f>
        <v>-1.9125167919681364E-2</v>
      </c>
      <c r="V28" s="18">
        <v>17</v>
      </c>
      <c r="W28" s="20">
        <f t="shared" si="2"/>
        <v>6.0498220640569395E-2</v>
      </c>
      <c r="X28" s="21">
        <f>W28-'2009'!T20</f>
        <v>-7.5263368763404115E-2</v>
      </c>
      <c r="Y28" s="18">
        <f t="shared" si="27"/>
        <v>14</v>
      </c>
      <c r="Z28" s="20">
        <f t="shared" si="3"/>
        <v>4.9822064056939501E-2</v>
      </c>
      <c r="AA28" s="21">
        <f>Z28-'2009'!W20</f>
        <v>-9.7805849496830147E-3</v>
      </c>
      <c r="AB28" s="18">
        <v>0</v>
      </c>
      <c r="AC28" s="20">
        <f t="shared" si="4"/>
        <v>0</v>
      </c>
      <c r="AD28" s="21"/>
      <c r="AE28" s="18">
        <v>4</v>
      </c>
      <c r="AF28" s="20">
        <f t="shared" si="5"/>
        <v>1.4234875444839857E-2</v>
      </c>
      <c r="AG28" s="21"/>
      <c r="AH28" s="18">
        <v>1</v>
      </c>
      <c r="AI28" s="20">
        <f t="shared" si="6"/>
        <v>3.5587188612099642E-3</v>
      </c>
      <c r="AJ28" s="21"/>
      <c r="AK28" s="18">
        <v>3</v>
      </c>
      <c r="AL28" s="20">
        <f t="shared" si="7"/>
        <v>1.0676156583629894E-2</v>
      </c>
      <c r="AM28" s="21"/>
      <c r="AN28" s="18">
        <v>0</v>
      </c>
      <c r="AO28" s="20">
        <f t="shared" si="8"/>
        <v>0</v>
      </c>
      <c r="AP28" s="21"/>
      <c r="AQ28" s="18">
        <v>1</v>
      </c>
      <c r="AR28" s="20">
        <f t="shared" si="9"/>
        <v>3.5587188612099642E-3</v>
      </c>
      <c r="AS28" s="21"/>
      <c r="AT28" s="18">
        <v>0</v>
      </c>
      <c r="AU28" s="20">
        <f t="shared" si="10"/>
        <v>0</v>
      </c>
      <c r="AV28" s="21"/>
      <c r="AW28" s="18">
        <v>0</v>
      </c>
      <c r="AX28" s="20">
        <f t="shared" si="11"/>
        <v>0</v>
      </c>
      <c r="AY28" s="21"/>
      <c r="AZ28" s="18">
        <v>0</v>
      </c>
      <c r="BA28" s="20">
        <f t="shared" si="12"/>
        <v>0</v>
      </c>
      <c r="BB28" s="21"/>
      <c r="BC28" s="18">
        <v>0</v>
      </c>
      <c r="BD28" s="20">
        <f t="shared" si="13"/>
        <v>0</v>
      </c>
      <c r="BE28" s="21"/>
      <c r="BF28" s="18">
        <v>0</v>
      </c>
      <c r="BG28" s="20">
        <f t="shared" si="14"/>
        <v>0</v>
      </c>
      <c r="BH28" s="21"/>
      <c r="BI28" s="18">
        <v>0</v>
      </c>
      <c r="BJ28" s="20">
        <f t="shared" si="15"/>
        <v>0</v>
      </c>
      <c r="BK28" s="21"/>
      <c r="BL28" s="18">
        <v>0</v>
      </c>
      <c r="BM28" s="20">
        <f t="shared" si="16"/>
        <v>0</v>
      </c>
      <c r="BN28" s="21"/>
      <c r="BO28" s="18">
        <v>0</v>
      </c>
      <c r="BP28" s="20">
        <f t="shared" si="17"/>
        <v>0</v>
      </c>
      <c r="BQ28" s="21"/>
      <c r="BR28" s="18">
        <v>0</v>
      </c>
      <c r="BS28" s="20">
        <f t="shared" si="18"/>
        <v>0</v>
      </c>
      <c r="BT28" s="21"/>
      <c r="BU28" s="18">
        <v>0</v>
      </c>
      <c r="BV28" s="20">
        <f t="shared" si="19"/>
        <v>0</v>
      </c>
      <c r="BW28" s="21"/>
      <c r="BX28" s="18">
        <v>4</v>
      </c>
      <c r="BY28" s="20">
        <f t="shared" si="20"/>
        <v>1.4234875444839857E-2</v>
      </c>
      <c r="BZ28" s="21"/>
      <c r="CA28" s="18">
        <v>1</v>
      </c>
      <c r="CB28" s="20">
        <f t="shared" si="21"/>
        <v>3.5587188612099642E-3</v>
      </c>
      <c r="CC28" s="21"/>
    </row>
    <row r="29" spans="1:81" x14ac:dyDescent="0.2">
      <c r="A29" s="17" t="s">
        <v>103</v>
      </c>
      <c r="B29" s="18"/>
      <c r="C29" s="19">
        <v>1292</v>
      </c>
      <c r="D29" s="25"/>
      <c r="E29" s="19">
        <v>1284</v>
      </c>
      <c r="F29" s="21">
        <f t="shared" si="23"/>
        <v>0.99380804953560375</v>
      </c>
      <c r="G29" s="18">
        <v>599</v>
      </c>
      <c r="H29" s="20">
        <f t="shared" si="30"/>
        <v>0.4665109034267913</v>
      </c>
      <c r="I29" s="21">
        <f>H29-'2009'!H23</f>
        <v>-7.6425384661851392E-2</v>
      </c>
      <c r="J29" s="18">
        <v>346</v>
      </c>
      <c r="K29" s="20">
        <f t="shared" si="25"/>
        <v>0.26947040498442365</v>
      </c>
      <c r="L29" s="21">
        <f>K29-'2009'!K23</f>
        <v>0.11434575124481147</v>
      </c>
      <c r="M29" s="18">
        <v>97</v>
      </c>
      <c r="N29" s="20">
        <f t="shared" si="26"/>
        <v>7.5545171339563857E-2</v>
      </c>
      <c r="O29" s="21">
        <f>N29-'2009'!N23</f>
        <v>2.2913592392195439E-2</v>
      </c>
      <c r="P29" s="18">
        <v>83</v>
      </c>
      <c r="Q29" s="20">
        <f t="shared" si="0"/>
        <v>6.4641744548286598E-2</v>
      </c>
      <c r="R29" s="21"/>
      <c r="S29" s="18">
        <v>30</v>
      </c>
      <c r="T29" s="20">
        <f t="shared" si="1"/>
        <v>2.336448598130841E-2</v>
      </c>
      <c r="U29" s="21">
        <f>T29-'2009'!Q23</f>
        <v>-1.1261552799855027E-2</v>
      </c>
      <c r="V29" s="18">
        <v>73</v>
      </c>
      <c r="W29" s="20">
        <f t="shared" si="2"/>
        <v>5.6853582554517133E-2</v>
      </c>
      <c r="X29" s="21">
        <f>W29-'2009'!T23</f>
        <v>-9.8271071185095038E-2</v>
      </c>
      <c r="Y29" s="18">
        <f t="shared" si="27"/>
        <v>56</v>
      </c>
      <c r="Z29" s="20">
        <f t="shared" si="3"/>
        <v>4.3613707165109032E-2</v>
      </c>
      <c r="AA29" s="21">
        <f>Z29-'2009'!W23</f>
        <v>-1.5943079538492076E-2</v>
      </c>
      <c r="AB29" s="18">
        <v>0</v>
      </c>
      <c r="AC29" s="20">
        <f t="shared" si="4"/>
        <v>0</v>
      </c>
      <c r="AD29" s="21"/>
      <c r="AE29" s="18">
        <v>12</v>
      </c>
      <c r="AF29" s="20">
        <f t="shared" si="5"/>
        <v>9.3457943925233638E-3</v>
      </c>
      <c r="AG29" s="21"/>
      <c r="AH29" s="18">
        <v>12</v>
      </c>
      <c r="AI29" s="20">
        <f t="shared" si="6"/>
        <v>9.3457943925233638E-3</v>
      </c>
      <c r="AJ29" s="21"/>
      <c r="AK29" s="18">
        <v>3</v>
      </c>
      <c r="AL29" s="20">
        <f t="shared" si="7"/>
        <v>2.3364485981308409E-3</v>
      </c>
      <c r="AM29" s="21"/>
      <c r="AN29" s="18">
        <v>4</v>
      </c>
      <c r="AO29" s="20">
        <f t="shared" si="8"/>
        <v>3.1152647975077881E-3</v>
      </c>
      <c r="AP29" s="21"/>
      <c r="AQ29" s="18">
        <v>7</v>
      </c>
      <c r="AR29" s="20">
        <f t="shared" si="9"/>
        <v>5.451713395638629E-3</v>
      </c>
      <c r="AS29" s="21"/>
      <c r="AT29" s="18">
        <v>2</v>
      </c>
      <c r="AU29" s="20">
        <f t="shared" si="10"/>
        <v>1.557632398753894E-3</v>
      </c>
      <c r="AV29" s="21"/>
      <c r="AW29" s="18">
        <v>5</v>
      </c>
      <c r="AX29" s="20">
        <f t="shared" si="11"/>
        <v>3.8940809968847352E-3</v>
      </c>
      <c r="AY29" s="21"/>
      <c r="AZ29" s="18">
        <v>1</v>
      </c>
      <c r="BA29" s="20">
        <f t="shared" si="12"/>
        <v>7.7881619937694702E-4</v>
      </c>
      <c r="BB29" s="21"/>
      <c r="BC29" s="18">
        <v>0</v>
      </c>
      <c r="BD29" s="20">
        <f t="shared" si="13"/>
        <v>0</v>
      </c>
      <c r="BE29" s="21"/>
      <c r="BF29" s="18">
        <v>1</v>
      </c>
      <c r="BG29" s="20">
        <f t="shared" si="14"/>
        <v>7.7881619937694702E-4</v>
      </c>
      <c r="BH29" s="21"/>
      <c r="BI29" s="18">
        <v>1</v>
      </c>
      <c r="BJ29" s="20">
        <f t="shared" si="15"/>
        <v>7.7881619937694702E-4</v>
      </c>
      <c r="BK29" s="21"/>
      <c r="BL29" s="18">
        <v>0</v>
      </c>
      <c r="BM29" s="20">
        <f t="shared" si="16"/>
        <v>0</v>
      </c>
      <c r="BN29" s="21"/>
      <c r="BO29" s="18">
        <v>0</v>
      </c>
      <c r="BP29" s="20">
        <f t="shared" si="17"/>
        <v>0</v>
      </c>
      <c r="BQ29" s="21"/>
      <c r="BR29" s="18">
        <v>1</v>
      </c>
      <c r="BS29" s="20">
        <f t="shared" si="18"/>
        <v>7.7881619937694702E-4</v>
      </c>
      <c r="BT29" s="21"/>
      <c r="BU29" s="18">
        <v>0</v>
      </c>
      <c r="BV29" s="20">
        <f t="shared" si="19"/>
        <v>0</v>
      </c>
      <c r="BW29" s="21"/>
      <c r="BX29" s="18">
        <v>5</v>
      </c>
      <c r="BY29" s="20">
        <f t="shared" si="20"/>
        <v>3.8940809968847352E-3</v>
      </c>
      <c r="BZ29" s="21"/>
      <c r="CA29" s="18">
        <v>2</v>
      </c>
      <c r="CB29" s="20">
        <f t="shared" si="21"/>
        <v>1.557632398753894E-3</v>
      </c>
      <c r="CC29" s="21"/>
    </row>
    <row r="30" spans="1:81" x14ac:dyDescent="0.2">
      <c r="A30" s="27" t="s">
        <v>108</v>
      </c>
      <c r="B30" s="28">
        <f>SUM(B20:B29)+B17+B16+B13</f>
        <v>10958</v>
      </c>
      <c r="C30" s="29">
        <f>SUM(C20:C29)+C17+C16+C13</f>
        <v>5808</v>
      </c>
      <c r="D30" s="30">
        <f t="shared" si="22"/>
        <v>0.53002372695747402</v>
      </c>
      <c r="E30" s="29">
        <f>SUM(E20:E29)+E17+E16+E13</f>
        <v>5700</v>
      </c>
      <c r="F30" s="31">
        <f t="shared" si="23"/>
        <v>0.98140495867768596</v>
      </c>
      <c r="G30" s="28">
        <f>SUM(G20:G29)+G17+G16+G13</f>
        <v>2908</v>
      </c>
      <c r="H30" s="30">
        <f t="shared" si="30"/>
        <v>0.51017543859649128</v>
      </c>
      <c r="I30" s="31">
        <f>H30-'2009'!H24</f>
        <v>-3.9555476292884806E-2</v>
      </c>
      <c r="J30" s="28">
        <f>SUM(J20:J29)+J17+J16+J13</f>
        <v>1582</v>
      </c>
      <c r="K30" s="30">
        <f t="shared" si="25"/>
        <v>0.27754385964912281</v>
      </c>
      <c r="L30" s="31">
        <f>K30-'2009'!K24</f>
        <v>8.2407323870769211E-2</v>
      </c>
      <c r="M30" s="28">
        <f>SUM(M20:M29)+M17+M16+M13</f>
        <v>336</v>
      </c>
      <c r="N30" s="30">
        <f t="shared" si="26"/>
        <v>5.894736842105263E-2</v>
      </c>
      <c r="O30" s="31">
        <f>N30-'2009'!N24</f>
        <v>1.4728869213096601E-4</v>
      </c>
      <c r="P30" s="28">
        <f>SUM(P20:P29)+P17+P16+P13</f>
        <v>249</v>
      </c>
      <c r="Q30" s="30">
        <f t="shared" si="0"/>
        <v>4.3684210526315791E-2</v>
      </c>
      <c r="R30" s="31"/>
      <c r="S30" s="28">
        <f>SUM(S20:S29)+S17+S16+S13</f>
        <v>155</v>
      </c>
      <c r="T30" s="30">
        <f t="shared" si="1"/>
        <v>2.7192982456140352E-2</v>
      </c>
      <c r="U30" s="31">
        <f>T30-'2009'!Q24</f>
        <v>-3.7019746895642532E-3</v>
      </c>
      <c r="V30" s="28">
        <f>SUM(V20:V29)+V17+V16+V13</f>
        <v>241</v>
      </c>
      <c r="W30" s="30">
        <f t="shared" si="2"/>
        <v>4.2280701754385967E-2</v>
      </c>
      <c r="X30" s="31">
        <f>W30-'2009'!T24</f>
        <v>-7.4123523878462355E-2</v>
      </c>
      <c r="Y30" s="28">
        <f>SUM(Y20:Y29)+Y17+Y16+Y13</f>
        <v>229</v>
      </c>
      <c r="Z30" s="30">
        <f t="shared" si="3"/>
        <v>4.0175438596491225E-2</v>
      </c>
      <c r="AA30" s="31">
        <f>Z30-'2009'!W24</f>
        <v>-8.8578482283044671E-3</v>
      </c>
      <c r="AB30" s="28">
        <f>SUM(AB20:AB29)+AB17+AB16+AB13</f>
        <v>11</v>
      </c>
      <c r="AC30" s="30">
        <f t="shared" si="4"/>
        <v>1.9298245614035089E-3</v>
      </c>
      <c r="AD30" s="31"/>
      <c r="AE30" s="28">
        <f>SUM(AE20:AE29)+AE17+AE16+AE13</f>
        <v>43</v>
      </c>
      <c r="AF30" s="30">
        <f t="shared" si="5"/>
        <v>7.5438596491228067E-3</v>
      </c>
      <c r="AG30" s="31"/>
      <c r="AH30" s="28">
        <f>SUM(AH20:AH29)+AH17+AH16+AH13</f>
        <v>43</v>
      </c>
      <c r="AI30" s="30">
        <f t="shared" si="6"/>
        <v>7.5438596491228067E-3</v>
      </c>
      <c r="AJ30" s="31"/>
      <c r="AK30" s="28">
        <f>SUM(AK20:AK29)+AK17+AK16+AK13</f>
        <v>32</v>
      </c>
      <c r="AL30" s="30">
        <f t="shared" si="7"/>
        <v>5.6140350877192978E-3</v>
      </c>
      <c r="AM30" s="31"/>
      <c r="AN30" s="28">
        <f>SUM(AN20:AN29)+AN17+AN16+AN13</f>
        <v>9</v>
      </c>
      <c r="AO30" s="30">
        <f t="shared" si="8"/>
        <v>1.5789473684210526E-3</v>
      </c>
      <c r="AP30" s="31"/>
      <c r="AQ30" s="28">
        <f>SUM(AQ20:AQ29)+AQ17+AQ16+AQ13</f>
        <v>13</v>
      </c>
      <c r="AR30" s="30">
        <f t="shared" si="9"/>
        <v>2.2807017543859647E-3</v>
      </c>
      <c r="AS30" s="31"/>
      <c r="AT30" s="28">
        <f>SUM(AT20:AT29)+AT17+AT16+AT13</f>
        <v>6</v>
      </c>
      <c r="AU30" s="30">
        <f t="shared" si="10"/>
        <v>1.0526315789473684E-3</v>
      </c>
      <c r="AV30" s="31"/>
      <c r="AW30" s="28">
        <f>SUM(AW20:AW29)+AW17+AW16+AW13</f>
        <v>17</v>
      </c>
      <c r="AX30" s="30">
        <f t="shared" si="11"/>
        <v>2.9824561403508773E-3</v>
      </c>
      <c r="AY30" s="31"/>
      <c r="AZ30" s="28">
        <f>SUM(AZ20:AZ29)+AZ17+AZ16+AZ13</f>
        <v>9</v>
      </c>
      <c r="BA30" s="30">
        <f t="shared" si="12"/>
        <v>1.5789473684210526E-3</v>
      </c>
      <c r="BB30" s="31"/>
      <c r="BC30" s="28">
        <f>SUM(BC20:BC29)+BC17+BC16+BC13</f>
        <v>4</v>
      </c>
      <c r="BD30" s="30">
        <f t="shared" si="13"/>
        <v>7.0175438596491223E-4</v>
      </c>
      <c r="BE30" s="31"/>
      <c r="BF30" s="28">
        <f>SUM(BF20:BF29)+BF17+BF16+BF13</f>
        <v>1</v>
      </c>
      <c r="BG30" s="30">
        <f t="shared" si="14"/>
        <v>1.7543859649122806E-4</v>
      </c>
      <c r="BH30" s="31"/>
      <c r="BI30" s="28">
        <f>SUM(BI20:BI29)+BI17+BI16+BI13</f>
        <v>3</v>
      </c>
      <c r="BJ30" s="30">
        <f t="shared" si="15"/>
        <v>5.263157894736842E-4</v>
      </c>
      <c r="BK30" s="31"/>
      <c r="BL30" s="28">
        <f>SUM(BL20:BL29)+BL17+BL16+BL13</f>
        <v>0</v>
      </c>
      <c r="BM30" s="30">
        <f t="shared" si="16"/>
        <v>0</v>
      </c>
      <c r="BN30" s="31"/>
      <c r="BO30" s="28">
        <f>SUM(BO20:BO29)+BO17+BO16+BO13</f>
        <v>1</v>
      </c>
      <c r="BP30" s="30">
        <f t="shared" si="17"/>
        <v>1.7543859649122806E-4</v>
      </c>
      <c r="BQ30" s="31"/>
      <c r="BR30" s="28">
        <f>SUM(BR20:BR29)+BR17+BR16+BR13</f>
        <v>4</v>
      </c>
      <c r="BS30" s="30">
        <f t="shared" si="18"/>
        <v>7.0175438596491223E-4</v>
      </c>
      <c r="BT30" s="31"/>
      <c r="BU30" s="28">
        <f>SUM(BU20:BU29)+BU17+BU16+BU13</f>
        <v>3</v>
      </c>
      <c r="BV30" s="30">
        <f t="shared" si="19"/>
        <v>5.263157894736842E-4</v>
      </c>
      <c r="BW30" s="31"/>
      <c r="BX30" s="28">
        <f>SUM(BX20:BX29)+BX17+BX16+BX13</f>
        <v>16</v>
      </c>
      <c r="BY30" s="30">
        <f t="shared" si="20"/>
        <v>2.8070175438596489E-3</v>
      </c>
      <c r="BZ30" s="31"/>
      <c r="CA30" s="28">
        <f>SUM(CA20:CA29)+CA17+CA16+CA13</f>
        <v>14</v>
      </c>
      <c r="CB30" s="30">
        <f t="shared" si="21"/>
        <v>2.4561403508771931E-3</v>
      </c>
      <c r="CC30" s="31"/>
    </row>
  </sheetData>
  <mergeCells count="29">
    <mergeCell ref="BX4:BZ4"/>
    <mergeCell ref="CA4:CC4"/>
    <mergeCell ref="BI4:BK4"/>
    <mergeCell ref="BL4:BN4"/>
    <mergeCell ref="BO4:BQ4"/>
    <mergeCell ref="BR4:BT4"/>
    <mergeCell ref="BU4:BW4"/>
    <mergeCell ref="AT4:AV4"/>
    <mergeCell ref="AW4:AY4"/>
    <mergeCell ref="AZ4:BB4"/>
    <mergeCell ref="BC4:BE4"/>
    <mergeCell ref="BF4:BH4"/>
    <mergeCell ref="AE4:AG4"/>
    <mergeCell ref="AH4:AJ4"/>
    <mergeCell ref="AK4:AM4"/>
    <mergeCell ref="AN4:AP4"/>
    <mergeCell ref="AQ4:AS4"/>
    <mergeCell ref="AB4:AD4"/>
    <mergeCell ref="V4:X4"/>
    <mergeCell ref="Y4:AA4"/>
    <mergeCell ref="A1:AA1"/>
    <mergeCell ref="A2:AA2"/>
    <mergeCell ref="C4:D4"/>
    <mergeCell ref="E4:F4"/>
    <mergeCell ref="G4:I4"/>
    <mergeCell ref="J4:L4"/>
    <mergeCell ref="M4:O4"/>
    <mergeCell ref="P4:R4"/>
    <mergeCell ref="S4:U4"/>
  </mergeCells>
  <pageMargins left="0.7" right="0.7" top="0.78740157499999996" bottom="0.78740157499999996" header="0.3" footer="0.3"/>
  <pageSetup paperSize="9" orientation="portrait" r:id="rId1"/>
  <ignoredErrors>
    <ignoredError sqref="D13 F13 D16:F30 G13:G30 Y13 Y20" formula="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54A937-C5E2-4153-A418-71D4FD51C375}">
  <sheetPr codeName="Tabelle4"/>
  <dimension ref="A1:CY24"/>
  <sheetViews>
    <sheetView showGridLines="0" showZeros="0" zoomScaleNormal="100" workbookViewId="0">
      <selection activeCell="Q13" sqref="Q13"/>
    </sheetView>
  </sheetViews>
  <sheetFormatPr baseColWidth="10" defaultRowHeight="12.75" outlineLevelCol="1" x14ac:dyDescent="0.2"/>
  <cols>
    <col min="1" max="1" width="23.42578125" bestFit="1" customWidth="1"/>
    <col min="2" max="2" width="7.85546875" bestFit="1" customWidth="1"/>
    <col min="3" max="3" width="5" bestFit="1" customWidth="1"/>
    <col min="4" max="4" width="6.7109375" bestFit="1" customWidth="1"/>
    <col min="5" max="5" width="5" bestFit="1" customWidth="1"/>
    <col min="6" max="6" width="7.7109375" bestFit="1" customWidth="1"/>
    <col min="7" max="7" width="5" bestFit="1" customWidth="1"/>
    <col min="8" max="8" width="6.7109375" bestFit="1" customWidth="1"/>
    <col min="9" max="9" width="3.140625" bestFit="1" customWidth="1"/>
    <col min="10" max="10" width="4.28515625" bestFit="1" customWidth="1"/>
    <col min="11" max="11" width="6.7109375" bestFit="1" customWidth="1"/>
    <col min="12" max="12" width="3.140625" bestFit="1" customWidth="1"/>
    <col min="13" max="13" width="4.28515625" bestFit="1" customWidth="1"/>
    <col min="14" max="14" width="6.7109375" bestFit="1" customWidth="1"/>
    <col min="15" max="15" width="3.140625" bestFit="1" customWidth="1"/>
    <col min="16" max="16" width="4.28515625" bestFit="1" customWidth="1"/>
    <col min="17" max="17" width="5.7109375" bestFit="1" customWidth="1"/>
    <col min="18" max="18" width="3.140625" bestFit="1" customWidth="1"/>
    <col min="19" max="19" width="4.28515625" bestFit="1" customWidth="1"/>
    <col min="20" max="20" width="6.7109375" bestFit="1" customWidth="1"/>
    <col min="21" max="21" width="3.140625" bestFit="1" customWidth="1"/>
    <col min="22" max="22" width="4.28515625" bestFit="1" customWidth="1"/>
    <col min="23" max="23" width="5.7109375" bestFit="1" customWidth="1"/>
    <col min="24" max="24" width="3.140625" bestFit="1" customWidth="1"/>
    <col min="25" max="25" width="4.28515625" hidden="1" customWidth="1" outlineLevel="1"/>
    <col min="26" max="26" width="5.7109375" hidden="1" customWidth="1" outlineLevel="1"/>
    <col min="27" max="27" width="3.140625" hidden="1" customWidth="1" outlineLevel="1"/>
    <col min="28" max="28" width="4.28515625" hidden="1" customWidth="1" outlineLevel="1"/>
    <col min="29" max="29" width="5.7109375" hidden="1" customWidth="1" outlineLevel="1"/>
    <col min="30" max="30" width="3.140625" hidden="1" customWidth="1" outlineLevel="1"/>
    <col min="31" max="31" width="4.28515625" hidden="1" customWidth="1" outlineLevel="1"/>
    <col min="32" max="32" width="5.7109375" hidden="1" customWidth="1" outlineLevel="1"/>
    <col min="33" max="33" width="3.140625" hidden="1" customWidth="1" outlineLevel="1"/>
    <col min="34" max="34" width="4.28515625" hidden="1" customWidth="1" outlineLevel="1"/>
    <col min="35" max="35" width="5.7109375" hidden="1" customWidth="1" outlineLevel="1"/>
    <col min="36" max="36" width="3.140625" hidden="1" customWidth="1" outlineLevel="1"/>
    <col min="37" max="37" width="4.28515625" hidden="1" customWidth="1" outlineLevel="1"/>
    <col min="38" max="38" width="5.7109375" hidden="1" customWidth="1" outlineLevel="1"/>
    <col min="39" max="39" width="3.140625" hidden="1" customWidth="1" outlineLevel="1"/>
    <col min="40" max="40" width="4.28515625" hidden="1" customWidth="1" outlineLevel="1"/>
    <col min="41" max="41" width="5.7109375" hidden="1" customWidth="1" outlineLevel="1"/>
    <col min="42" max="42" width="3.140625" hidden="1" customWidth="1" outlineLevel="1"/>
    <col min="43" max="43" width="4.28515625" hidden="1" customWidth="1" outlineLevel="1"/>
    <col min="44" max="44" width="5.7109375" hidden="1" customWidth="1" outlineLevel="1"/>
    <col min="45" max="45" width="3.140625" hidden="1" customWidth="1" outlineLevel="1"/>
    <col min="46" max="46" width="4.28515625" hidden="1" customWidth="1" outlineLevel="1"/>
    <col min="47" max="47" width="5.7109375" hidden="1" customWidth="1" outlineLevel="1"/>
    <col min="48" max="48" width="3.140625" hidden="1" customWidth="1" outlineLevel="1"/>
    <col min="49" max="49" width="4.28515625" hidden="1" customWidth="1" outlineLevel="1"/>
    <col min="50" max="50" width="5.7109375" hidden="1" customWidth="1" outlineLevel="1"/>
    <col min="51" max="51" width="3.140625" hidden="1" customWidth="1" outlineLevel="1"/>
    <col min="52" max="52" width="4.28515625" hidden="1" customWidth="1" outlineLevel="1"/>
    <col min="53" max="53" width="5.7109375" hidden="1" customWidth="1" outlineLevel="1"/>
    <col min="54" max="54" width="3.140625" hidden="1" customWidth="1" outlineLevel="1"/>
    <col min="55" max="55" width="4.28515625" hidden="1" customWidth="1" outlineLevel="1"/>
    <col min="56" max="56" width="5.7109375" hidden="1" customWidth="1" outlineLevel="1"/>
    <col min="57" max="57" width="3.140625" hidden="1" customWidth="1" outlineLevel="1"/>
    <col min="58" max="58" width="4.28515625" hidden="1" customWidth="1" outlineLevel="1"/>
    <col min="59" max="59" width="5.7109375" hidden="1" customWidth="1" outlineLevel="1"/>
    <col min="60" max="60" width="3.140625" hidden="1" customWidth="1" outlineLevel="1"/>
    <col min="61" max="61" width="4.28515625" hidden="1" customWidth="1" outlineLevel="1"/>
    <col min="62" max="62" width="5.7109375" hidden="1" customWidth="1" outlineLevel="1"/>
    <col min="63" max="63" width="3.140625" hidden="1" customWidth="1" outlineLevel="1"/>
    <col min="64" max="64" width="4.28515625" hidden="1" customWidth="1" outlineLevel="1"/>
    <col min="65" max="65" width="5.7109375" hidden="1" customWidth="1" outlineLevel="1"/>
    <col min="66" max="66" width="3.140625" hidden="1" customWidth="1" outlineLevel="1"/>
    <col min="67" max="67" width="4.28515625" hidden="1" customWidth="1" outlineLevel="1"/>
    <col min="68" max="68" width="5.7109375" hidden="1" customWidth="1" outlineLevel="1"/>
    <col min="69" max="69" width="3.140625" hidden="1" customWidth="1" outlineLevel="1"/>
    <col min="70" max="70" width="4.28515625" hidden="1" customWidth="1" outlineLevel="1"/>
    <col min="71" max="71" width="5.7109375" hidden="1" customWidth="1" outlineLevel="1"/>
    <col min="72" max="72" width="3.140625" hidden="1" customWidth="1" outlineLevel="1"/>
    <col min="73" max="73" width="4.28515625" hidden="1" customWidth="1" outlineLevel="1"/>
    <col min="74" max="74" width="5.7109375" hidden="1" customWidth="1" outlineLevel="1"/>
    <col min="75" max="75" width="3.140625" hidden="1" customWidth="1" outlineLevel="1"/>
    <col min="76" max="76" width="4.28515625" hidden="1" customWidth="1" outlineLevel="1"/>
    <col min="77" max="77" width="5.7109375" hidden="1" customWidth="1" outlineLevel="1"/>
    <col min="78" max="78" width="3.140625" hidden="1" customWidth="1" outlineLevel="1"/>
    <col min="79" max="79" width="4.28515625" hidden="1" customWidth="1" outlineLevel="1"/>
    <col min="80" max="80" width="5.7109375" hidden="1" customWidth="1" outlineLevel="1"/>
    <col min="81" max="81" width="3.140625" hidden="1" customWidth="1" outlineLevel="1"/>
    <col min="82" max="82" width="4.28515625" hidden="1" customWidth="1" outlineLevel="1"/>
    <col min="83" max="83" width="5.7109375" hidden="1" customWidth="1" outlineLevel="1"/>
    <col min="84" max="84" width="3.140625" hidden="1" customWidth="1" outlineLevel="1"/>
    <col min="85" max="85" width="4.28515625" hidden="1" customWidth="1" outlineLevel="1"/>
    <col min="86" max="86" width="5.7109375" hidden="1" customWidth="1" outlineLevel="1"/>
    <col min="87" max="87" width="3.140625" hidden="1" customWidth="1" outlineLevel="1"/>
    <col min="88" max="88" width="4.28515625" hidden="1" customWidth="1" outlineLevel="1"/>
    <col min="89" max="89" width="5.7109375" hidden="1" customWidth="1" outlineLevel="1"/>
    <col min="90" max="90" width="3.140625" hidden="1" customWidth="1" outlineLevel="1"/>
    <col min="91" max="91" width="4.28515625" hidden="1" customWidth="1" outlineLevel="1"/>
    <col min="92" max="92" width="5.7109375" hidden="1" customWidth="1" outlineLevel="1"/>
    <col min="93" max="93" width="3.140625" hidden="1" customWidth="1" outlineLevel="1"/>
    <col min="94" max="94" width="4.28515625" hidden="1" customWidth="1" outlineLevel="1"/>
    <col min="95" max="95" width="5.7109375" hidden="1" customWidth="1" outlineLevel="1"/>
    <col min="96" max="96" width="3.140625" hidden="1" customWidth="1" outlineLevel="1"/>
    <col min="97" max="97" width="4.28515625" hidden="1" customWidth="1" outlineLevel="1"/>
    <col min="98" max="98" width="5.7109375" hidden="1" customWidth="1" outlineLevel="1"/>
    <col min="99" max="99" width="3.140625" hidden="1" customWidth="1" outlineLevel="1"/>
    <col min="100" max="100" width="4.28515625" hidden="1" customWidth="1" outlineLevel="1"/>
    <col min="101" max="101" width="5.7109375" hidden="1" customWidth="1" outlineLevel="1"/>
    <col min="102" max="102" width="3.140625" hidden="1" customWidth="1" outlineLevel="1"/>
    <col min="103" max="103" width="11.42578125" collapsed="1"/>
  </cols>
  <sheetData>
    <row r="1" spans="1:102" ht="15.75" x14ac:dyDescent="0.25">
      <c r="A1" s="61" t="s">
        <v>132</v>
      </c>
      <c r="B1" s="62"/>
      <c r="C1" s="62"/>
      <c r="D1" s="62"/>
      <c r="E1" s="62"/>
      <c r="F1" s="62"/>
      <c r="G1" s="62"/>
      <c r="H1" s="62"/>
      <c r="I1" s="62"/>
      <c r="J1" s="62"/>
      <c r="K1" s="62"/>
      <c r="L1" s="62"/>
      <c r="M1" s="62"/>
      <c r="N1" s="62"/>
      <c r="O1" s="62"/>
      <c r="P1" s="62"/>
      <c r="Q1" s="62"/>
      <c r="R1" s="62"/>
      <c r="S1" s="62"/>
      <c r="T1" s="62"/>
      <c r="U1" s="62"/>
      <c r="V1" s="62"/>
      <c r="W1" s="62"/>
      <c r="X1" s="62"/>
      <c r="Y1" s="62"/>
      <c r="Z1" s="62"/>
      <c r="AA1" s="62"/>
      <c r="AB1" s="62"/>
      <c r="AC1" s="62"/>
      <c r="AD1" s="62"/>
      <c r="AE1" s="62"/>
      <c r="AF1" s="62"/>
      <c r="AG1" s="62"/>
      <c r="AH1" s="62"/>
      <c r="AI1" s="62"/>
      <c r="AJ1" s="62"/>
      <c r="AK1" s="62"/>
      <c r="AL1" s="62"/>
      <c r="AM1" s="62"/>
      <c r="AN1" s="62"/>
    </row>
    <row r="2" spans="1:102" ht="15.75" x14ac:dyDescent="0.25">
      <c r="A2" s="61" t="s">
        <v>21</v>
      </c>
      <c r="B2" s="62"/>
      <c r="C2" s="62"/>
      <c r="D2" s="62"/>
      <c r="E2" s="62"/>
      <c r="F2" s="62"/>
      <c r="G2" s="62"/>
      <c r="H2" s="62"/>
      <c r="I2" s="62"/>
      <c r="J2" s="62"/>
      <c r="K2" s="62"/>
      <c r="L2" s="62"/>
      <c r="M2" s="62"/>
      <c r="N2" s="62"/>
      <c r="O2" s="62"/>
      <c r="P2" s="62"/>
      <c r="Q2" s="62"/>
      <c r="R2" s="62"/>
      <c r="S2" s="62"/>
      <c r="T2" s="62"/>
      <c r="U2" s="62"/>
      <c r="V2" s="62"/>
      <c r="W2" s="62"/>
      <c r="X2" s="62"/>
      <c r="Y2" s="62"/>
      <c r="Z2" s="62"/>
      <c r="AA2" s="62"/>
      <c r="AB2" s="62"/>
      <c r="AC2" s="62"/>
      <c r="AD2" s="62"/>
      <c r="AE2" s="62"/>
      <c r="AF2" s="62"/>
      <c r="AG2" s="62"/>
      <c r="AH2" s="62"/>
      <c r="AI2" s="62"/>
      <c r="AJ2" s="62"/>
      <c r="AK2" s="62"/>
      <c r="AL2" s="62"/>
      <c r="AM2" s="62"/>
      <c r="AN2" s="62"/>
    </row>
    <row r="4" spans="1:102" x14ac:dyDescent="0.2">
      <c r="A4" s="2" t="s">
        <v>9</v>
      </c>
      <c r="B4" s="2" t="s">
        <v>19</v>
      </c>
      <c r="C4" s="66" t="s">
        <v>10</v>
      </c>
      <c r="D4" s="67"/>
      <c r="E4" s="66" t="s">
        <v>11</v>
      </c>
      <c r="F4" s="67"/>
      <c r="G4" s="68" t="s">
        <v>0</v>
      </c>
      <c r="H4" s="68" t="s">
        <v>0</v>
      </c>
      <c r="I4" s="68"/>
      <c r="J4" s="69" t="s">
        <v>1</v>
      </c>
      <c r="K4" s="69"/>
      <c r="L4" s="69"/>
      <c r="M4" s="70" t="s">
        <v>6</v>
      </c>
      <c r="N4" s="70"/>
      <c r="O4" s="70"/>
      <c r="P4" s="72" t="s">
        <v>39</v>
      </c>
      <c r="Q4" s="72"/>
      <c r="R4" s="72"/>
      <c r="S4" s="64" t="s">
        <v>2</v>
      </c>
      <c r="T4" s="64"/>
      <c r="U4" s="64"/>
      <c r="V4" s="65" t="s">
        <v>20</v>
      </c>
      <c r="W4" s="65"/>
      <c r="X4" s="65"/>
      <c r="Y4" s="73" t="s">
        <v>5</v>
      </c>
      <c r="Z4" s="73"/>
      <c r="AA4" s="73"/>
      <c r="AB4" s="73" t="s">
        <v>113</v>
      </c>
      <c r="AC4" s="73"/>
      <c r="AD4" s="73"/>
      <c r="AE4" s="73" t="s">
        <v>38</v>
      </c>
      <c r="AF4" s="73"/>
      <c r="AG4" s="73"/>
      <c r="AH4" s="73" t="s">
        <v>114</v>
      </c>
      <c r="AI4" s="73"/>
      <c r="AJ4" s="73"/>
      <c r="AK4" s="73" t="s">
        <v>43</v>
      </c>
      <c r="AL4" s="73"/>
      <c r="AM4" s="73"/>
      <c r="AN4" s="73" t="s">
        <v>77</v>
      </c>
      <c r="AO4" s="73"/>
      <c r="AP4" s="73"/>
      <c r="AQ4" s="73" t="s">
        <v>110</v>
      </c>
      <c r="AR4" s="73"/>
      <c r="AS4" s="73"/>
      <c r="AT4" s="73" t="s">
        <v>4</v>
      </c>
      <c r="AU4" s="73"/>
      <c r="AV4" s="73"/>
      <c r="AW4" s="73" t="s">
        <v>44</v>
      </c>
      <c r="AX4" s="73"/>
      <c r="AY4" s="73"/>
      <c r="AZ4" s="73" t="s">
        <v>115</v>
      </c>
      <c r="BA4" s="73"/>
      <c r="BB4" s="73"/>
      <c r="BC4" s="73" t="s">
        <v>79</v>
      </c>
      <c r="BD4" s="73"/>
      <c r="BE4" s="73"/>
      <c r="BF4" s="73" t="s">
        <v>80</v>
      </c>
      <c r="BG4" s="73"/>
      <c r="BH4" s="73"/>
      <c r="BI4" s="73" t="s">
        <v>116</v>
      </c>
      <c r="BJ4" s="73"/>
      <c r="BK4" s="73"/>
      <c r="BL4" s="73" t="s">
        <v>78</v>
      </c>
      <c r="BM4" s="73"/>
      <c r="BN4" s="73"/>
      <c r="BO4" s="73" t="s">
        <v>46</v>
      </c>
      <c r="BP4" s="73"/>
      <c r="BQ4" s="73"/>
      <c r="BR4" s="73" t="s">
        <v>117</v>
      </c>
      <c r="BS4" s="73"/>
      <c r="BT4" s="73"/>
      <c r="BU4" s="73" t="s">
        <v>118</v>
      </c>
      <c r="BV4" s="73"/>
      <c r="BW4" s="73"/>
      <c r="BX4" s="73" t="s">
        <v>119</v>
      </c>
      <c r="BY4" s="73"/>
      <c r="BZ4" s="73"/>
      <c r="CA4" s="73" t="s">
        <v>120</v>
      </c>
      <c r="CB4" s="73"/>
      <c r="CC4" s="73"/>
      <c r="CD4" s="73" t="s">
        <v>121</v>
      </c>
      <c r="CE4" s="73"/>
      <c r="CF4" s="73"/>
      <c r="CG4" s="73" t="s">
        <v>122</v>
      </c>
      <c r="CH4" s="73"/>
      <c r="CI4" s="73"/>
      <c r="CJ4" s="73" t="s">
        <v>123</v>
      </c>
      <c r="CK4" s="73"/>
      <c r="CL4" s="73"/>
      <c r="CM4" s="73" t="s">
        <v>124</v>
      </c>
      <c r="CN4" s="73"/>
      <c r="CO4" s="73"/>
      <c r="CP4" s="73" t="s">
        <v>76</v>
      </c>
      <c r="CQ4" s="73"/>
      <c r="CR4" s="73"/>
      <c r="CS4" s="73" t="s">
        <v>125</v>
      </c>
      <c r="CT4" s="73"/>
      <c r="CU4" s="73"/>
      <c r="CV4" s="73" t="s">
        <v>126</v>
      </c>
      <c r="CW4" s="73"/>
      <c r="CX4" s="73"/>
    </row>
    <row r="5" spans="1:102" x14ac:dyDescent="0.2">
      <c r="A5" s="2"/>
      <c r="B5" s="2" t="s">
        <v>18</v>
      </c>
      <c r="C5" s="3" t="s">
        <v>12</v>
      </c>
      <c r="D5" s="3" t="s">
        <v>13</v>
      </c>
      <c r="E5" s="3" t="s">
        <v>12</v>
      </c>
      <c r="F5" s="3" t="s">
        <v>13</v>
      </c>
      <c r="G5" s="4" t="s">
        <v>12</v>
      </c>
      <c r="H5" s="4" t="s">
        <v>13</v>
      </c>
      <c r="I5" s="5" t="s">
        <v>14</v>
      </c>
      <c r="J5" s="6" t="s">
        <v>12</v>
      </c>
      <c r="K5" s="6" t="s">
        <v>13</v>
      </c>
      <c r="L5" s="7" t="s">
        <v>14</v>
      </c>
      <c r="M5" s="10" t="s">
        <v>12</v>
      </c>
      <c r="N5" s="10" t="s">
        <v>13</v>
      </c>
      <c r="O5" s="11" t="s">
        <v>14</v>
      </c>
      <c r="P5" s="47" t="s">
        <v>12</v>
      </c>
      <c r="Q5" s="47" t="s">
        <v>13</v>
      </c>
      <c r="R5" s="48" t="s">
        <v>14</v>
      </c>
      <c r="S5" s="8" t="s">
        <v>12</v>
      </c>
      <c r="T5" s="8" t="s">
        <v>13</v>
      </c>
      <c r="U5" s="9" t="s">
        <v>14</v>
      </c>
      <c r="V5" s="42" t="s">
        <v>12</v>
      </c>
      <c r="W5" s="42" t="s">
        <v>13</v>
      </c>
      <c r="X5" s="43" t="s">
        <v>14</v>
      </c>
      <c r="Y5" s="49" t="s">
        <v>12</v>
      </c>
      <c r="Z5" s="49" t="s">
        <v>13</v>
      </c>
      <c r="AA5" s="50" t="s">
        <v>14</v>
      </c>
      <c r="AB5" s="49" t="s">
        <v>12</v>
      </c>
      <c r="AC5" s="49" t="s">
        <v>13</v>
      </c>
      <c r="AD5" s="50" t="s">
        <v>14</v>
      </c>
      <c r="AE5" s="49" t="s">
        <v>12</v>
      </c>
      <c r="AF5" s="49" t="s">
        <v>13</v>
      </c>
      <c r="AG5" s="50" t="s">
        <v>14</v>
      </c>
      <c r="AH5" s="49" t="s">
        <v>12</v>
      </c>
      <c r="AI5" s="49" t="s">
        <v>13</v>
      </c>
      <c r="AJ5" s="50" t="s">
        <v>14</v>
      </c>
      <c r="AK5" s="49" t="s">
        <v>12</v>
      </c>
      <c r="AL5" s="49" t="s">
        <v>13</v>
      </c>
      <c r="AM5" s="50" t="s">
        <v>14</v>
      </c>
      <c r="AN5" s="49" t="s">
        <v>12</v>
      </c>
      <c r="AO5" s="49" t="s">
        <v>13</v>
      </c>
      <c r="AP5" s="50" t="s">
        <v>14</v>
      </c>
      <c r="AQ5" s="49" t="s">
        <v>12</v>
      </c>
      <c r="AR5" s="49" t="s">
        <v>13</v>
      </c>
      <c r="AS5" s="50" t="s">
        <v>14</v>
      </c>
      <c r="AT5" s="49" t="s">
        <v>12</v>
      </c>
      <c r="AU5" s="49" t="s">
        <v>13</v>
      </c>
      <c r="AV5" s="50" t="s">
        <v>14</v>
      </c>
      <c r="AW5" s="49" t="s">
        <v>12</v>
      </c>
      <c r="AX5" s="49" t="s">
        <v>13</v>
      </c>
      <c r="AY5" s="50" t="s">
        <v>14</v>
      </c>
      <c r="AZ5" s="49" t="s">
        <v>12</v>
      </c>
      <c r="BA5" s="49" t="s">
        <v>13</v>
      </c>
      <c r="BB5" s="50" t="s">
        <v>14</v>
      </c>
      <c r="BC5" s="49" t="s">
        <v>12</v>
      </c>
      <c r="BD5" s="49" t="s">
        <v>13</v>
      </c>
      <c r="BE5" s="50" t="s">
        <v>14</v>
      </c>
      <c r="BF5" s="49" t="s">
        <v>12</v>
      </c>
      <c r="BG5" s="49" t="s">
        <v>13</v>
      </c>
      <c r="BH5" s="50" t="s">
        <v>14</v>
      </c>
      <c r="BI5" s="49" t="s">
        <v>12</v>
      </c>
      <c r="BJ5" s="49" t="s">
        <v>13</v>
      </c>
      <c r="BK5" s="50" t="s">
        <v>14</v>
      </c>
      <c r="BL5" s="49" t="s">
        <v>12</v>
      </c>
      <c r="BM5" s="49" t="s">
        <v>13</v>
      </c>
      <c r="BN5" s="50" t="s">
        <v>14</v>
      </c>
      <c r="BO5" s="49" t="s">
        <v>12</v>
      </c>
      <c r="BP5" s="49" t="s">
        <v>13</v>
      </c>
      <c r="BQ5" s="50" t="s">
        <v>14</v>
      </c>
      <c r="BR5" s="49" t="s">
        <v>12</v>
      </c>
      <c r="BS5" s="49" t="s">
        <v>13</v>
      </c>
      <c r="BT5" s="50" t="s">
        <v>14</v>
      </c>
      <c r="BU5" s="49" t="s">
        <v>12</v>
      </c>
      <c r="BV5" s="49" t="s">
        <v>13</v>
      </c>
      <c r="BW5" s="50" t="s">
        <v>14</v>
      </c>
      <c r="BX5" s="49" t="s">
        <v>12</v>
      </c>
      <c r="BY5" s="49" t="s">
        <v>13</v>
      </c>
      <c r="BZ5" s="50" t="s">
        <v>14</v>
      </c>
      <c r="CA5" s="49" t="s">
        <v>12</v>
      </c>
      <c r="CB5" s="49" t="s">
        <v>13</v>
      </c>
      <c r="CC5" s="50" t="s">
        <v>14</v>
      </c>
      <c r="CD5" s="49" t="s">
        <v>12</v>
      </c>
      <c r="CE5" s="49" t="s">
        <v>13</v>
      </c>
      <c r="CF5" s="50" t="s">
        <v>14</v>
      </c>
      <c r="CG5" s="49" t="s">
        <v>12</v>
      </c>
      <c r="CH5" s="49" t="s">
        <v>13</v>
      </c>
      <c r="CI5" s="50" t="s">
        <v>14</v>
      </c>
      <c r="CJ5" s="49" t="s">
        <v>12</v>
      </c>
      <c r="CK5" s="49" t="s">
        <v>13</v>
      </c>
      <c r="CL5" s="50" t="s">
        <v>14</v>
      </c>
      <c r="CM5" s="49" t="s">
        <v>12</v>
      </c>
      <c r="CN5" s="49" t="s">
        <v>13</v>
      </c>
      <c r="CO5" s="50" t="s">
        <v>14</v>
      </c>
      <c r="CP5" s="49" t="s">
        <v>12</v>
      </c>
      <c r="CQ5" s="49" t="s">
        <v>13</v>
      </c>
      <c r="CR5" s="50" t="s">
        <v>14</v>
      </c>
      <c r="CS5" s="49" t="s">
        <v>12</v>
      </c>
      <c r="CT5" s="49" t="s">
        <v>13</v>
      </c>
      <c r="CU5" s="50" t="s">
        <v>14</v>
      </c>
      <c r="CV5" s="49" t="s">
        <v>12</v>
      </c>
      <c r="CW5" s="49" t="s">
        <v>13</v>
      </c>
      <c r="CX5" s="50" t="s">
        <v>14</v>
      </c>
    </row>
    <row r="6" spans="1:102" x14ac:dyDescent="0.2">
      <c r="A6" s="12" t="s">
        <v>70</v>
      </c>
      <c r="B6" s="13">
        <v>1967</v>
      </c>
      <c r="C6" s="14">
        <v>585</v>
      </c>
      <c r="D6" s="15">
        <f t="shared" ref="D6:D20" si="0">C6/B6</f>
        <v>0.29740721911540419</v>
      </c>
      <c r="E6" s="14">
        <v>578</v>
      </c>
      <c r="F6" s="16">
        <f>E6/C6</f>
        <v>0.98803418803418808</v>
      </c>
      <c r="G6" s="14">
        <v>292</v>
      </c>
      <c r="H6" s="15">
        <f>G6/$E6</f>
        <v>0.50519031141868509</v>
      </c>
      <c r="I6" s="55"/>
      <c r="J6" s="14">
        <v>118</v>
      </c>
      <c r="K6" s="15">
        <f t="shared" ref="K6:K24" si="1">J6/$E6</f>
        <v>0.20415224913494809</v>
      </c>
      <c r="L6" s="55"/>
      <c r="M6" s="14">
        <v>36</v>
      </c>
      <c r="N6" s="15">
        <f t="shared" ref="N6:N24" si="2">M6/$E6</f>
        <v>6.228373702422145E-2</v>
      </c>
      <c r="O6" s="55"/>
      <c r="P6" s="14">
        <v>25</v>
      </c>
      <c r="Q6" s="15">
        <f t="shared" ref="Q6:Q24" si="3">P6/$E6</f>
        <v>4.3252595155709339E-2</v>
      </c>
      <c r="R6" s="55"/>
      <c r="S6" s="14">
        <v>83</v>
      </c>
      <c r="T6" s="15">
        <f t="shared" ref="T6:T24" si="4">S6/$E6</f>
        <v>0.14359861591695502</v>
      </c>
      <c r="U6" s="55"/>
      <c r="V6" s="14">
        <f>Y6+AB6+AE6+AH6+AK6+AN6+AQ6+AT6+AW6+AZ6+BC6+BF6+BI6+BL6+BO6+BR6+BU6+BX6+CA6+CD6+CG6+CJ6+CM6+CP6+CS6+CV6</f>
        <v>24</v>
      </c>
      <c r="W6" s="15">
        <f t="shared" ref="W6:W24" si="5">V6/$E6</f>
        <v>4.1522491349480967E-2</v>
      </c>
      <c r="X6" s="55"/>
      <c r="Y6" s="14">
        <v>4</v>
      </c>
      <c r="Z6" s="15">
        <f t="shared" ref="Z6:Z24" si="6">Y6/$E6</f>
        <v>6.920415224913495E-3</v>
      </c>
      <c r="AA6" s="55"/>
      <c r="AB6" s="14">
        <v>2</v>
      </c>
      <c r="AC6" s="15">
        <f t="shared" ref="AC6:AC24" si="7">AB6/$E6</f>
        <v>3.4602076124567475E-3</v>
      </c>
      <c r="AD6" s="55"/>
      <c r="AE6" s="14">
        <v>2</v>
      </c>
      <c r="AF6" s="15">
        <f t="shared" ref="AF6:AF24" si="8">AE6/$E6</f>
        <v>3.4602076124567475E-3</v>
      </c>
      <c r="AG6" s="55"/>
      <c r="AH6" s="14">
        <v>1</v>
      </c>
      <c r="AI6" s="15">
        <f t="shared" ref="AI6:AI24" si="9">AH6/$E6</f>
        <v>1.7301038062283738E-3</v>
      </c>
      <c r="AJ6" s="55"/>
      <c r="AK6" s="14">
        <v>0</v>
      </c>
      <c r="AL6" s="15">
        <f t="shared" ref="AL6:AL24" si="10">AK6/$E6</f>
        <v>0</v>
      </c>
      <c r="AM6" s="55"/>
      <c r="AN6" s="14">
        <v>1</v>
      </c>
      <c r="AO6" s="15">
        <f t="shared" ref="AO6:AO24" si="11">AN6/$E6</f>
        <v>1.7301038062283738E-3</v>
      </c>
      <c r="AP6" s="55"/>
      <c r="AQ6" s="14">
        <v>0</v>
      </c>
      <c r="AR6" s="15">
        <f t="shared" ref="AR6:AR24" si="12">AQ6/$E6</f>
        <v>0</v>
      </c>
      <c r="AS6" s="55"/>
      <c r="AT6" s="14">
        <v>1</v>
      </c>
      <c r="AU6" s="15">
        <f t="shared" ref="AU6:AU24" si="13">AT6/$E6</f>
        <v>1.7301038062283738E-3</v>
      </c>
      <c r="AV6" s="55"/>
      <c r="AW6" s="14">
        <v>1</v>
      </c>
      <c r="AX6" s="15">
        <f t="shared" ref="AX6:AX24" si="14">AW6/$E6</f>
        <v>1.7301038062283738E-3</v>
      </c>
      <c r="AY6" s="55"/>
      <c r="AZ6" s="14">
        <v>1</v>
      </c>
      <c r="BA6" s="15">
        <f t="shared" ref="BA6:BA24" si="15">AZ6/$E6</f>
        <v>1.7301038062283738E-3</v>
      </c>
      <c r="BB6" s="55"/>
      <c r="BC6" s="14">
        <v>0</v>
      </c>
      <c r="BD6" s="15">
        <f t="shared" ref="BD6:BD24" si="16">BC6/$E6</f>
        <v>0</v>
      </c>
      <c r="BE6" s="55"/>
      <c r="BF6" s="14">
        <v>0</v>
      </c>
      <c r="BG6" s="15">
        <f t="shared" ref="BG6:BG24" si="17">BF6/$E6</f>
        <v>0</v>
      </c>
      <c r="BH6" s="55"/>
      <c r="BI6" s="14">
        <v>2</v>
      </c>
      <c r="BJ6" s="15">
        <f t="shared" ref="BJ6:BJ24" si="18">BI6/$E6</f>
        <v>3.4602076124567475E-3</v>
      </c>
      <c r="BK6" s="55"/>
      <c r="BL6" s="14">
        <v>0</v>
      </c>
      <c r="BM6" s="15">
        <f t="shared" ref="BM6:BM24" si="19">BL6/$E6</f>
        <v>0</v>
      </c>
      <c r="BN6" s="55"/>
      <c r="BO6" s="14">
        <v>0</v>
      </c>
      <c r="BP6" s="15">
        <f t="shared" ref="BP6:BP24" si="20">BO6/$E6</f>
        <v>0</v>
      </c>
      <c r="BQ6" s="55"/>
      <c r="BR6" s="14">
        <v>1</v>
      </c>
      <c r="BS6" s="15">
        <f t="shared" ref="BS6:BS24" si="21">BR6/$E6</f>
        <v>1.7301038062283738E-3</v>
      </c>
      <c r="BT6" s="55"/>
      <c r="BU6" s="14">
        <v>0</v>
      </c>
      <c r="BV6" s="15">
        <f t="shared" ref="BV6:BV24" si="22">BU6/$E6</f>
        <v>0</v>
      </c>
      <c r="BW6" s="55"/>
      <c r="BX6" s="14">
        <v>0</v>
      </c>
      <c r="BY6" s="15">
        <f t="shared" ref="BY6:BY24" si="23">BX6/$E6</f>
        <v>0</v>
      </c>
      <c r="BZ6" s="55"/>
      <c r="CA6" s="14">
        <v>0</v>
      </c>
      <c r="CB6" s="15">
        <f t="shared" ref="CB6:CB24" si="24">CA6/$E6</f>
        <v>0</v>
      </c>
      <c r="CC6" s="55"/>
      <c r="CD6" s="14">
        <v>0</v>
      </c>
      <c r="CE6" s="15">
        <f t="shared" ref="CE6:CE24" si="25">CD6/$E6</f>
        <v>0</v>
      </c>
      <c r="CF6" s="55"/>
      <c r="CG6" s="14">
        <v>0</v>
      </c>
      <c r="CH6" s="15">
        <f t="shared" ref="CH6:CH24" si="26">CG6/$E6</f>
        <v>0</v>
      </c>
      <c r="CI6" s="55"/>
      <c r="CJ6" s="14">
        <v>1</v>
      </c>
      <c r="CK6" s="15">
        <f t="shared" ref="CK6:CK24" si="27">CJ6/$E6</f>
        <v>1.7301038062283738E-3</v>
      </c>
      <c r="CL6" s="55"/>
      <c r="CM6" s="14">
        <v>0</v>
      </c>
      <c r="CN6" s="15">
        <f t="shared" ref="CN6:CN24" si="28">CM6/$E6</f>
        <v>0</v>
      </c>
      <c r="CO6" s="55"/>
      <c r="CP6" s="14">
        <v>3</v>
      </c>
      <c r="CQ6" s="15">
        <f t="shared" ref="CQ6:CQ24" si="29">CP6/$E6</f>
        <v>5.1903114186851208E-3</v>
      </c>
      <c r="CR6" s="55"/>
      <c r="CS6" s="14">
        <v>2</v>
      </c>
      <c r="CT6" s="15">
        <f t="shared" ref="CT6:CT24" si="30">CS6/$E6</f>
        <v>3.4602076124567475E-3</v>
      </c>
      <c r="CU6" s="55"/>
      <c r="CV6" s="14">
        <v>2</v>
      </c>
      <c r="CW6" s="15">
        <f t="shared" ref="CW6:CW24" si="31">CV6/$E6</f>
        <v>3.4602076124567475E-3</v>
      </c>
      <c r="CX6" s="55"/>
    </row>
    <row r="7" spans="1:102" x14ac:dyDescent="0.2">
      <c r="A7" s="17" t="s">
        <v>71</v>
      </c>
      <c r="B7" s="18">
        <v>1763</v>
      </c>
      <c r="C7" s="19">
        <v>563</v>
      </c>
      <c r="D7" s="20">
        <f t="shared" si="0"/>
        <v>0.31934203062960864</v>
      </c>
      <c r="E7" s="19">
        <v>560</v>
      </c>
      <c r="F7" s="21">
        <f t="shared" ref="F7:F24" si="32">E7/C7</f>
        <v>0.99467140319715808</v>
      </c>
      <c r="G7" s="19">
        <v>292</v>
      </c>
      <c r="H7" s="20">
        <f>G7/$E7</f>
        <v>0.52142857142857146</v>
      </c>
      <c r="I7" s="32"/>
      <c r="J7" s="19">
        <v>118</v>
      </c>
      <c r="K7" s="20">
        <f t="shared" si="1"/>
        <v>0.21071428571428572</v>
      </c>
      <c r="L7" s="32"/>
      <c r="M7" s="19">
        <v>41</v>
      </c>
      <c r="N7" s="20">
        <f t="shared" si="2"/>
        <v>7.3214285714285718E-2</v>
      </c>
      <c r="O7" s="32"/>
      <c r="P7" s="19">
        <v>18</v>
      </c>
      <c r="Q7" s="20">
        <f t="shared" si="3"/>
        <v>3.214285714285714E-2</v>
      </c>
      <c r="R7" s="32"/>
      <c r="S7" s="19">
        <v>70</v>
      </c>
      <c r="T7" s="20">
        <f t="shared" si="4"/>
        <v>0.125</v>
      </c>
      <c r="U7" s="32"/>
      <c r="V7" s="19">
        <f t="shared" ref="V7:V22" si="33">Y7+AB7+AE7+AH7+AK7+AN7+AQ7+AT7+AW7+AZ7+BC7+BF7+BI7+BL7+BO7+BR7+BU7+BX7+CA7+CD7+CG7+CJ7+CM7+CP7+CS7+CV7</f>
        <v>21</v>
      </c>
      <c r="W7" s="20">
        <f t="shared" si="5"/>
        <v>3.7499999999999999E-2</v>
      </c>
      <c r="X7" s="32"/>
      <c r="Y7" s="19">
        <v>2</v>
      </c>
      <c r="Z7" s="20">
        <f t="shared" si="6"/>
        <v>3.5714285714285713E-3</v>
      </c>
      <c r="AA7" s="32"/>
      <c r="AB7" s="19">
        <v>3</v>
      </c>
      <c r="AC7" s="20">
        <f t="shared" si="7"/>
        <v>5.3571428571428572E-3</v>
      </c>
      <c r="AD7" s="32"/>
      <c r="AE7" s="19">
        <v>5</v>
      </c>
      <c r="AF7" s="20">
        <f t="shared" si="8"/>
        <v>8.9285714285714281E-3</v>
      </c>
      <c r="AG7" s="32"/>
      <c r="AH7" s="19">
        <v>1</v>
      </c>
      <c r="AI7" s="20">
        <f t="shared" si="9"/>
        <v>1.7857142857142857E-3</v>
      </c>
      <c r="AJ7" s="32"/>
      <c r="AK7" s="19">
        <v>0</v>
      </c>
      <c r="AL7" s="20">
        <f t="shared" si="10"/>
        <v>0</v>
      </c>
      <c r="AM7" s="32"/>
      <c r="AN7" s="19">
        <v>0</v>
      </c>
      <c r="AO7" s="20">
        <f t="shared" si="11"/>
        <v>0</v>
      </c>
      <c r="AP7" s="32"/>
      <c r="AQ7" s="19">
        <v>1</v>
      </c>
      <c r="AR7" s="20">
        <f t="shared" si="12"/>
        <v>1.7857142857142857E-3</v>
      </c>
      <c r="AS7" s="32"/>
      <c r="AT7" s="19">
        <v>0</v>
      </c>
      <c r="AU7" s="20">
        <f t="shared" si="13"/>
        <v>0</v>
      </c>
      <c r="AV7" s="32"/>
      <c r="AW7" s="19">
        <v>0</v>
      </c>
      <c r="AX7" s="20">
        <f t="shared" si="14"/>
        <v>0</v>
      </c>
      <c r="AY7" s="32"/>
      <c r="AZ7" s="19">
        <v>0</v>
      </c>
      <c r="BA7" s="20">
        <f t="shared" si="15"/>
        <v>0</v>
      </c>
      <c r="BB7" s="32"/>
      <c r="BC7" s="19">
        <v>0</v>
      </c>
      <c r="BD7" s="20">
        <f t="shared" si="16"/>
        <v>0</v>
      </c>
      <c r="BE7" s="32"/>
      <c r="BF7" s="19">
        <v>0</v>
      </c>
      <c r="BG7" s="20">
        <f t="shared" si="17"/>
        <v>0</v>
      </c>
      <c r="BH7" s="32"/>
      <c r="BI7" s="19">
        <v>1</v>
      </c>
      <c r="BJ7" s="20">
        <f t="shared" si="18"/>
        <v>1.7857142857142857E-3</v>
      </c>
      <c r="BK7" s="32"/>
      <c r="BL7" s="19">
        <v>0</v>
      </c>
      <c r="BM7" s="20">
        <f t="shared" si="19"/>
        <v>0</v>
      </c>
      <c r="BN7" s="32"/>
      <c r="BO7" s="19">
        <v>0</v>
      </c>
      <c r="BP7" s="20">
        <f t="shared" si="20"/>
        <v>0</v>
      </c>
      <c r="BQ7" s="32"/>
      <c r="BR7" s="19">
        <v>2</v>
      </c>
      <c r="BS7" s="20">
        <f t="shared" si="21"/>
        <v>3.5714285714285713E-3</v>
      </c>
      <c r="BT7" s="32"/>
      <c r="BU7" s="19">
        <v>0</v>
      </c>
      <c r="BV7" s="20">
        <f t="shared" si="22"/>
        <v>0</v>
      </c>
      <c r="BW7" s="32"/>
      <c r="BX7" s="19">
        <v>0</v>
      </c>
      <c r="BY7" s="20">
        <f t="shared" si="23"/>
        <v>0</v>
      </c>
      <c r="BZ7" s="32"/>
      <c r="CA7" s="19">
        <v>0</v>
      </c>
      <c r="CB7" s="20">
        <f t="shared" si="24"/>
        <v>0</v>
      </c>
      <c r="CC7" s="32"/>
      <c r="CD7" s="19">
        <v>0</v>
      </c>
      <c r="CE7" s="20">
        <f t="shared" si="25"/>
        <v>0</v>
      </c>
      <c r="CF7" s="32"/>
      <c r="CG7" s="19">
        <v>0</v>
      </c>
      <c r="CH7" s="20">
        <f t="shared" si="26"/>
        <v>0</v>
      </c>
      <c r="CI7" s="32"/>
      <c r="CJ7" s="19">
        <v>0</v>
      </c>
      <c r="CK7" s="20">
        <f t="shared" si="27"/>
        <v>0</v>
      </c>
      <c r="CL7" s="32"/>
      <c r="CM7" s="19">
        <v>0</v>
      </c>
      <c r="CN7" s="20">
        <f t="shared" si="28"/>
        <v>0</v>
      </c>
      <c r="CO7" s="32"/>
      <c r="CP7" s="19">
        <v>2</v>
      </c>
      <c r="CQ7" s="20">
        <f t="shared" si="29"/>
        <v>3.5714285714285713E-3</v>
      </c>
      <c r="CR7" s="32"/>
      <c r="CS7" s="19">
        <v>0</v>
      </c>
      <c r="CT7" s="20">
        <f t="shared" si="30"/>
        <v>0</v>
      </c>
      <c r="CU7" s="32"/>
      <c r="CV7" s="19">
        <v>4</v>
      </c>
      <c r="CW7" s="20">
        <f t="shared" si="31"/>
        <v>7.1428571428571426E-3</v>
      </c>
      <c r="CX7" s="32"/>
    </row>
    <row r="8" spans="1:102" x14ac:dyDescent="0.2">
      <c r="A8" s="17" t="s">
        <v>72</v>
      </c>
      <c r="B8" s="18">
        <v>1415</v>
      </c>
      <c r="C8" s="19">
        <v>442</v>
      </c>
      <c r="D8" s="20">
        <f t="shared" si="0"/>
        <v>0.31236749116607776</v>
      </c>
      <c r="E8" s="19">
        <v>435</v>
      </c>
      <c r="F8" s="21">
        <f t="shared" si="32"/>
        <v>0.98416289592760176</v>
      </c>
      <c r="G8" s="19">
        <v>234</v>
      </c>
      <c r="H8" s="20">
        <f t="shared" ref="H8:H24" si="34">G8/$E8</f>
        <v>0.53793103448275859</v>
      </c>
      <c r="I8" s="32"/>
      <c r="J8" s="19">
        <v>107</v>
      </c>
      <c r="K8" s="20">
        <f t="shared" si="1"/>
        <v>0.24597701149425288</v>
      </c>
      <c r="L8" s="32"/>
      <c r="M8" s="19">
        <v>16</v>
      </c>
      <c r="N8" s="20">
        <f t="shared" si="2"/>
        <v>3.6781609195402298E-2</v>
      </c>
      <c r="O8" s="32"/>
      <c r="P8" s="19">
        <v>12</v>
      </c>
      <c r="Q8" s="20">
        <f t="shared" si="3"/>
        <v>2.7586206896551724E-2</v>
      </c>
      <c r="R8" s="32"/>
      <c r="S8" s="19">
        <v>44</v>
      </c>
      <c r="T8" s="20">
        <f t="shared" si="4"/>
        <v>0.10114942528735632</v>
      </c>
      <c r="U8" s="32"/>
      <c r="V8" s="19">
        <f t="shared" si="33"/>
        <v>22</v>
      </c>
      <c r="W8" s="20">
        <f t="shared" si="5"/>
        <v>5.057471264367816E-2</v>
      </c>
      <c r="X8" s="32"/>
      <c r="Y8" s="19">
        <v>0</v>
      </c>
      <c r="Z8" s="20">
        <f t="shared" si="6"/>
        <v>0</v>
      </c>
      <c r="AA8" s="32"/>
      <c r="AB8" s="19">
        <v>3</v>
      </c>
      <c r="AC8" s="20">
        <f t="shared" si="7"/>
        <v>6.8965517241379309E-3</v>
      </c>
      <c r="AD8" s="32"/>
      <c r="AE8" s="19">
        <v>6</v>
      </c>
      <c r="AF8" s="20">
        <f t="shared" si="8"/>
        <v>1.3793103448275862E-2</v>
      </c>
      <c r="AG8" s="32"/>
      <c r="AH8" s="19">
        <v>0</v>
      </c>
      <c r="AI8" s="20">
        <f t="shared" si="9"/>
        <v>0</v>
      </c>
      <c r="AJ8" s="32"/>
      <c r="AK8" s="19">
        <v>4</v>
      </c>
      <c r="AL8" s="20">
        <f t="shared" si="10"/>
        <v>9.1954022988505746E-3</v>
      </c>
      <c r="AM8" s="32"/>
      <c r="AN8" s="19">
        <v>0</v>
      </c>
      <c r="AO8" s="20">
        <f t="shared" si="11"/>
        <v>0</v>
      </c>
      <c r="AP8" s="32"/>
      <c r="AQ8" s="19">
        <v>0</v>
      </c>
      <c r="AR8" s="20">
        <f t="shared" si="12"/>
        <v>0</v>
      </c>
      <c r="AS8" s="32"/>
      <c r="AT8" s="19">
        <v>2</v>
      </c>
      <c r="AU8" s="20">
        <f t="shared" si="13"/>
        <v>4.5977011494252873E-3</v>
      </c>
      <c r="AV8" s="32"/>
      <c r="AW8" s="19">
        <v>0</v>
      </c>
      <c r="AX8" s="20">
        <f t="shared" si="14"/>
        <v>0</v>
      </c>
      <c r="AY8" s="32"/>
      <c r="AZ8" s="19">
        <v>0</v>
      </c>
      <c r="BA8" s="20">
        <f t="shared" si="15"/>
        <v>0</v>
      </c>
      <c r="BB8" s="32"/>
      <c r="BC8" s="19">
        <v>0</v>
      </c>
      <c r="BD8" s="20">
        <f t="shared" si="16"/>
        <v>0</v>
      </c>
      <c r="BE8" s="32"/>
      <c r="BF8" s="19">
        <v>0</v>
      </c>
      <c r="BG8" s="20">
        <f t="shared" si="17"/>
        <v>0</v>
      </c>
      <c r="BH8" s="32"/>
      <c r="BI8" s="19">
        <v>0</v>
      </c>
      <c r="BJ8" s="20">
        <f t="shared" si="18"/>
        <v>0</v>
      </c>
      <c r="BK8" s="32"/>
      <c r="BL8" s="19">
        <v>0</v>
      </c>
      <c r="BM8" s="20">
        <f t="shared" si="19"/>
        <v>0</v>
      </c>
      <c r="BN8" s="32"/>
      <c r="BO8" s="19">
        <v>1</v>
      </c>
      <c r="BP8" s="20">
        <f t="shared" si="20"/>
        <v>2.2988505747126436E-3</v>
      </c>
      <c r="BQ8" s="32"/>
      <c r="BR8" s="19">
        <v>1</v>
      </c>
      <c r="BS8" s="20">
        <f t="shared" si="21"/>
        <v>2.2988505747126436E-3</v>
      </c>
      <c r="BT8" s="32"/>
      <c r="BU8" s="19">
        <v>0</v>
      </c>
      <c r="BV8" s="20">
        <f t="shared" si="22"/>
        <v>0</v>
      </c>
      <c r="BW8" s="32"/>
      <c r="BX8" s="19">
        <v>1</v>
      </c>
      <c r="BY8" s="20">
        <f t="shared" si="23"/>
        <v>2.2988505747126436E-3</v>
      </c>
      <c r="BZ8" s="32"/>
      <c r="CA8" s="19">
        <v>1</v>
      </c>
      <c r="CB8" s="20">
        <f t="shared" si="24"/>
        <v>2.2988505747126436E-3</v>
      </c>
      <c r="CC8" s="32"/>
      <c r="CD8" s="19">
        <v>0</v>
      </c>
      <c r="CE8" s="20">
        <f t="shared" si="25"/>
        <v>0</v>
      </c>
      <c r="CF8" s="32"/>
      <c r="CG8" s="19">
        <v>0</v>
      </c>
      <c r="CH8" s="20">
        <f t="shared" si="26"/>
        <v>0</v>
      </c>
      <c r="CI8" s="32"/>
      <c r="CJ8" s="19">
        <v>1</v>
      </c>
      <c r="CK8" s="20">
        <f t="shared" si="27"/>
        <v>2.2988505747126436E-3</v>
      </c>
      <c r="CL8" s="32"/>
      <c r="CM8" s="19">
        <v>1</v>
      </c>
      <c r="CN8" s="20">
        <f t="shared" si="28"/>
        <v>2.2988505747126436E-3</v>
      </c>
      <c r="CO8" s="32"/>
      <c r="CP8" s="19">
        <v>0</v>
      </c>
      <c r="CQ8" s="20">
        <f t="shared" si="29"/>
        <v>0</v>
      </c>
      <c r="CR8" s="32"/>
      <c r="CS8" s="19">
        <v>0</v>
      </c>
      <c r="CT8" s="20">
        <f t="shared" si="30"/>
        <v>0</v>
      </c>
      <c r="CU8" s="32"/>
      <c r="CV8" s="19">
        <v>1</v>
      </c>
      <c r="CW8" s="20">
        <f t="shared" si="31"/>
        <v>2.2988505747126436E-3</v>
      </c>
      <c r="CX8" s="32"/>
    </row>
    <row r="9" spans="1:102" x14ac:dyDescent="0.2">
      <c r="A9" s="22" t="s">
        <v>105</v>
      </c>
      <c r="B9" s="23">
        <f>B6+B7+B8</f>
        <v>5145</v>
      </c>
      <c r="C9" s="24">
        <f>C6+C7+C8</f>
        <v>1590</v>
      </c>
      <c r="D9" s="25">
        <f t="shared" si="0"/>
        <v>0.30903790087463556</v>
      </c>
      <c r="E9" s="24">
        <f>E6+E7+E8</f>
        <v>1573</v>
      </c>
      <c r="F9" s="26">
        <f t="shared" si="32"/>
        <v>0.98930817610062893</v>
      </c>
      <c r="G9" s="24">
        <f>G6+G7+G8</f>
        <v>818</v>
      </c>
      <c r="H9" s="25">
        <f t="shared" si="34"/>
        <v>0.5200254291163382</v>
      </c>
      <c r="I9" s="32"/>
      <c r="J9" s="24">
        <f>J6+J7+J8</f>
        <v>343</v>
      </c>
      <c r="K9" s="25">
        <f t="shared" si="1"/>
        <v>0.21805467260012715</v>
      </c>
      <c r="L9" s="32"/>
      <c r="M9" s="24">
        <f>M6+M7+M8</f>
        <v>93</v>
      </c>
      <c r="N9" s="25">
        <f t="shared" si="2"/>
        <v>5.9122695486331853E-2</v>
      </c>
      <c r="O9" s="32"/>
      <c r="P9" s="24">
        <f>P6+P7+P8</f>
        <v>55</v>
      </c>
      <c r="Q9" s="25">
        <f t="shared" si="3"/>
        <v>3.4965034965034968E-2</v>
      </c>
      <c r="R9" s="32"/>
      <c r="S9" s="24">
        <f>S6+S7+S8</f>
        <v>197</v>
      </c>
      <c r="T9" s="25">
        <f t="shared" si="4"/>
        <v>0.12523839796567068</v>
      </c>
      <c r="U9" s="32"/>
      <c r="V9" s="24">
        <f>V6+V7+V8</f>
        <v>67</v>
      </c>
      <c r="W9" s="25">
        <f t="shared" si="5"/>
        <v>4.2593769866497141E-2</v>
      </c>
      <c r="X9" s="32"/>
      <c r="Y9" s="24">
        <f>Y6+Y7+Y8</f>
        <v>6</v>
      </c>
      <c r="Z9" s="25">
        <f t="shared" si="6"/>
        <v>3.8143674507310869E-3</v>
      </c>
      <c r="AA9" s="32"/>
      <c r="AB9" s="24">
        <f>AB6+AB7+AB8</f>
        <v>8</v>
      </c>
      <c r="AC9" s="25">
        <f t="shared" si="7"/>
        <v>5.0858232676414495E-3</v>
      </c>
      <c r="AD9" s="32"/>
      <c r="AE9" s="24">
        <f>AE6+AE7+AE8</f>
        <v>13</v>
      </c>
      <c r="AF9" s="25">
        <f t="shared" si="8"/>
        <v>8.2644628099173556E-3</v>
      </c>
      <c r="AG9" s="32"/>
      <c r="AH9" s="24">
        <f>AH6+AH7+AH8</f>
        <v>2</v>
      </c>
      <c r="AI9" s="25">
        <f t="shared" si="9"/>
        <v>1.2714558169103624E-3</v>
      </c>
      <c r="AJ9" s="32"/>
      <c r="AK9" s="24">
        <f>AK6+AK7+AK8</f>
        <v>4</v>
      </c>
      <c r="AL9" s="25">
        <f t="shared" si="10"/>
        <v>2.5429116338207248E-3</v>
      </c>
      <c r="AM9" s="32"/>
      <c r="AN9" s="24">
        <f>AN6+AN7+AN8</f>
        <v>1</v>
      </c>
      <c r="AO9" s="25">
        <f t="shared" si="11"/>
        <v>6.3572790845518119E-4</v>
      </c>
      <c r="AP9" s="32"/>
      <c r="AQ9" s="24">
        <f>AQ6+AQ7+AQ8</f>
        <v>1</v>
      </c>
      <c r="AR9" s="25">
        <f t="shared" si="12"/>
        <v>6.3572790845518119E-4</v>
      </c>
      <c r="AS9" s="32"/>
      <c r="AT9" s="24">
        <f>AT6+AT7+AT8</f>
        <v>3</v>
      </c>
      <c r="AU9" s="25">
        <f t="shared" si="13"/>
        <v>1.9071837253655435E-3</v>
      </c>
      <c r="AV9" s="32"/>
      <c r="AW9" s="24">
        <f>AW6+AW7+AW8</f>
        <v>1</v>
      </c>
      <c r="AX9" s="25">
        <f t="shared" si="14"/>
        <v>6.3572790845518119E-4</v>
      </c>
      <c r="AY9" s="32"/>
      <c r="AZ9" s="24">
        <f>AZ6+AZ7+AZ8</f>
        <v>1</v>
      </c>
      <c r="BA9" s="25">
        <f t="shared" si="15"/>
        <v>6.3572790845518119E-4</v>
      </c>
      <c r="BB9" s="32"/>
      <c r="BC9" s="24">
        <f>BC6+BC7+BC8</f>
        <v>0</v>
      </c>
      <c r="BD9" s="25">
        <f t="shared" si="16"/>
        <v>0</v>
      </c>
      <c r="BE9" s="32"/>
      <c r="BF9" s="24">
        <f>BF6+BF7+BF8</f>
        <v>0</v>
      </c>
      <c r="BG9" s="25">
        <f t="shared" si="17"/>
        <v>0</v>
      </c>
      <c r="BH9" s="32"/>
      <c r="BI9" s="24">
        <f>BI6+BI7+BI8</f>
        <v>3</v>
      </c>
      <c r="BJ9" s="25">
        <f t="shared" si="18"/>
        <v>1.9071837253655435E-3</v>
      </c>
      <c r="BK9" s="32"/>
      <c r="BL9" s="24">
        <f>BL6+BL7+BL8</f>
        <v>0</v>
      </c>
      <c r="BM9" s="25">
        <f t="shared" si="19"/>
        <v>0</v>
      </c>
      <c r="BN9" s="32"/>
      <c r="BO9" s="24">
        <f>BO6+BO7+BO8</f>
        <v>1</v>
      </c>
      <c r="BP9" s="25">
        <f t="shared" si="20"/>
        <v>6.3572790845518119E-4</v>
      </c>
      <c r="BQ9" s="32"/>
      <c r="BR9" s="24">
        <f>BR6+BR7+BR8</f>
        <v>4</v>
      </c>
      <c r="BS9" s="25">
        <f t="shared" si="21"/>
        <v>2.5429116338207248E-3</v>
      </c>
      <c r="BT9" s="32"/>
      <c r="BU9" s="24">
        <f>BU6+BU7+BU8</f>
        <v>0</v>
      </c>
      <c r="BV9" s="25">
        <f t="shared" si="22"/>
        <v>0</v>
      </c>
      <c r="BW9" s="32"/>
      <c r="BX9" s="24">
        <f>BX6+BX7+BX8</f>
        <v>1</v>
      </c>
      <c r="BY9" s="25">
        <f t="shared" si="23"/>
        <v>6.3572790845518119E-4</v>
      </c>
      <c r="BZ9" s="32"/>
      <c r="CA9" s="24">
        <f>CA6+CA7+CA8</f>
        <v>1</v>
      </c>
      <c r="CB9" s="25">
        <f t="shared" si="24"/>
        <v>6.3572790845518119E-4</v>
      </c>
      <c r="CC9" s="32"/>
      <c r="CD9" s="24">
        <f>CD6+CD7+CD8</f>
        <v>0</v>
      </c>
      <c r="CE9" s="25">
        <f t="shared" si="25"/>
        <v>0</v>
      </c>
      <c r="CF9" s="32"/>
      <c r="CG9" s="24">
        <f>CG6+CG7+CG8</f>
        <v>0</v>
      </c>
      <c r="CH9" s="25">
        <f t="shared" si="26"/>
        <v>0</v>
      </c>
      <c r="CI9" s="32"/>
      <c r="CJ9" s="24">
        <f>CJ6+CJ7+CJ8</f>
        <v>2</v>
      </c>
      <c r="CK9" s="25">
        <f t="shared" si="27"/>
        <v>1.2714558169103624E-3</v>
      </c>
      <c r="CL9" s="32"/>
      <c r="CM9" s="24">
        <f>CM6+CM7+CM8</f>
        <v>1</v>
      </c>
      <c r="CN9" s="25">
        <f t="shared" si="28"/>
        <v>6.3572790845518119E-4</v>
      </c>
      <c r="CO9" s="32"/>
      <c r="CP9" s="24">
        <f>CP6+CP7+CP8</f>
        <v>5</v>
      </c>
      <c r="CQ9" s="25">
        <f t="shared" si="29"/>
        <v>3.1786395422759061E-3</v>
      </c>
      <c r="CR9" s="32"/>
      <c r="CS9" s="24">
        <f>CS6+CS7+CS8</f>
        <v>2</v>
      </c>
      <c r="CT9" s="25">
        <f t="shared" si="30"/>
        <v>1.2714558169103624E-3</v>
      </c>
      <c r="CU9" s="32"/>
      <c r="CV9" s="24">
        <f>CV6+CV7+CV8</f>
        <v>7</v>
      </c>
      <c r="CW9" s="25">
        <f t="shared" si="31"/>
        <v>4.4500953591862687E-3</v>
      </c>
      <c r="CX9" s="32"/>
    </row>
    <row r="10" spans="1:102" x14ac:dyDescent="0.2">
      <c r="A10" s="17" t="s">
        <v>15</v>
      </c>
      <c r="B10" s="18">
        <v>980</v>
      </c>
      <c r="C10" s="19">
        <v>424</v>
      </c>
      <c r="D10" s="20">
        <f t="shared" si="0"/>
        <v>0.43265306122448982</v>
      </c>
      <c r="E10" s="19">
        <v>419</v>
      </c>
      <c r="F10" s="21">
        <f t="shared" si="32"/>
        <v>0.9882075471698113</v>
      </c>
      <c r="G10" s="19">
        <v>186</v>
      </c>
      <c r="H10" s="20">
        <f t="shared" si="34"/>
        <v>0.44391408114558473</v>
      </c>
      <c r="I10" s="32"/>
      <c r="J10" s="19">
        <v>109</v>
      </c>
      <c r="K10" s="20">
        <f t="shared" si="1"/>
        <v>0.26014319809069214</v>
      </c>
      <c r="L10" s="32"/>
      <c r="M10" s="19">
        <v>32</v>
      </c>
      <c r="N10" s="20">
        <f t="shared" si="2"/>
        <v>7.6372315035799526E-2</v>
      </c>
      <c r="O10" s="32"/>
      <c r="P10" s="19">
        <v>10</v>
      </c>
      <c r="Q10" s="20">
        <f t="shared" si="3"/>
        <v>2.386634844868735E-2</v>
      </c>
      <c r="R10" s="32"/>
      <c r="S10" s="19">
        <v>56</v>
      </c>
      <c r="T10" s="20">
        <f t="shared" si="4"/>
        <v>0.13365155131264916</v>
      </c>
      <c r="U10" s="32"/>
      <c r="V10" s="19">
        <f t="shared" si="33"/>
        <v>26</v>
      </c>
      <c r="W10" s="20">
        <f t="shared" si="5"/>
        <v>6.205250596658711E-2</v>
      </c>
      <c r="X10" s="32"/>
      <c r="Y10" s="19">
        <v>3</v>
      </c>
      <c r="Z10" s="20">
        <f t="shared" si="6"/>
        <v>7.1599045346062056E-3</v>
      </c>
      <c r="AA10" s="32"/>
      <c r="AB10" s="19">
        <v>4</v>
      </c>
      <c r="AC10" s="20">
        <f t="shared" si="7"/>
        <v>9.5465393794749408E-3</v>
      </c>
      <c r="AD10" s="32"/>
      <c r="AE10" s="19">
        <v>7</v>
      </c>
      <c r="AF10" s="20">
        <f t="shared" si="8"/>
        <v>1.6706443914081145E-2</v>
      </c>
      <c r="AG10" s="32"/>
      <c r="AH10" s="19">
        <v>1</v>
      </c>
      <c r="AI10" s="20">
        <f t="shared" si="9"/>
        <v>2.3866348448687352E-3</v>
      </c>
      <c r="AJ10" s="32"/>
      <c r="AK10" s="19">
        <v>0</v>
      </c>
      <c r="AL10" s="20">
        <f t="shared" si="10"/>
        <v>0</v>
      </c>
      <c r="AM10" s="32"/>
      <c r="AN10" s="19">
        <v>0</v>
      </c>
      <c r="AO10" s="20">
        <f t="shared" si="11"/>
        <v>0</v>
      </c>
      <c r="AP10" s="32"/>
      <c r="AQ10" s="19">
        <v>1</v>
      </c>
      <c r="AR10" s="20">
        <f t="shared" si="12"/>
        <v>2.3866348448687352E-3</v>
      </c>
      <c r="AS10" s="32"/>
      <c r="AT10" s="19">
        <v>4</v>
      </c>
      <c r="AU10" s="20">
        <f t="shared" si="13"/>
        <v>9.5465393794749408E-3</v>
      </c>
      <c r="AV10" s="32"/>
      <c r="AW10" s="19">
        <v>0</v>
      </c>
      <c r="AX10" s="20">
        <f t="shared" si="14"/>
        <v>0</v>
      </c>
      <c r="AY10" s="32"/>
      <c r="AZ10" s="19">
        <v>0</v>
      </c>
      <c r="BA10" s="20">
        <f t="shared" si="15"/>
        <v>0</v>
      </c>
      <c r="BB10" s="32"/>
      <c r="BC10" s="19">
        <v>0</v>
      </c>
      <c r="BD10" s="20">
        <f t="shared" si="16"/>
        <v>0</v>
      </c>
      <c r="BE10" s="32"/>
      <c r="BF10" s="19">
        <v>0</v>
      </c>
      <c r="BG10" s="20">
        <f t="shared" si="17"/>
        <v>0</v>
      </c>
      <c r="BH10" s="32"/>
      <c r="BI10" s="19">
        <v>0</v>
      </c>
      <c r="BJ10" s="20">
        <f t="shared" si="18"/>
        <v>0</v>
      </c>
      <c r="BK10" s="32"/>
      <c r="BL10" s="19">
        <v>0</v>
      </c>
      <c r="BM10" s="20">
        <f t="shared" si="19"/>
        <v>0</v>
      </c>
      <c r="BN10" s="32"/>
      <c r="BO10" s="19">
        <v>0</v>
      </c>
      <c r="BP10" s="20">
        <f t="shared" si="20"/>
        <v>0</v>
      </c>
      <c r="BQ10" s="32"/>
      <c r="BR10" s="19">
        <v>0</v>
      </c>
      <c r="BS10" s="20">
        <f t="shared" si="21"/>
        <v>0</v>
      </c>
      <c r="BT10" s="32"/>
      <c r="BU10" s="19">
        <v>0</v>
      </c>
      <c r="BV10" s="20">
        <f t="shared" si="22"/>
        <v>0</v>
      </c>
      <c r="BW10" s="32"/>
      <c r="BX10" s="19">
        <v>0</v>
      </c>
      <c r="BY10" s="20">
        <f t="shared" si="23"/>
        <v>0</v>
      </c>
      <c r="BZ10" s="32"/>
      <c r="CA10" s="19">
        <v>0</v>
      </c>
      <c r="CB10" s="20">
        <f t="shared" si="24"/>
        <v>0</v>
      </c>
      <c r="CC10" s="32"/>
      <c r="CD10" s="19">
        <v>1</v>
      </c>
      <c r="CE10" s="20">
        <f t="shared" si="25"/>
        <v>2.3866348448687352E-3</v>
      </c>
      <c r="CF10" s="32"/>
      <c r="CG10" s="19">
        <v>0</v>
      </c>
      <c r="CH10" s="20">
        <f t="shared" si="26"/>
        <v>0</v>
      </c>
      <c r="CI10" s="32"/>
      <c r="CJ10" s="19">
        <v>0</v>
      </c>
      <c r="CK10" s="20">
        <f t="shared" si="27"/>
        <v>0</v>
      </c>
      <c r="CL10" s="32"/>
      <c r="CM10" s="19">
        <v>0</v>
      </c>
      <c r="CN10" s="20">
        <f t="shared" si="28"/>
        <v>0</v>
      </c>
      <c r="CO10" s="32"/>
      <c r="CP10" s="19">
        <v>5</v>
      </c>
      <c r="CQ10" s="20">
        <f t="shared" si="29"/>
        <v>1.1933174224343675E-2</v>
      </c>
      <c r="CR10" s="32"/>
      <c r="CS10" s="19">
        <v>0</v>
      </c>
      <c r="CT10" s="20">
        <f t="shared" si="30"/>
        <v>0</v>
      </c>
      <c r="CU10" s="32"/>
      <c r="CV10" s="19">
        <v>0</v>
      </c>
      <c r="CW10" s="20">
        <f t="shared" si="31"/>
        <v>0</v>
      </c>
      <c r="CX10" s="32"/>
    </row>
    <row r="11" spans="1:102" x14ac:dyDescent="0.2">
      <c r="A11" s="17" t="s">
        <v>16</v>
      </c>
      <c r="B11" s="18">
        <v>237</v>
      </c>
      <c r="C11" s="19">
        <v>96</v>
      </c>
      <c r="D11" s="20">
        <f t="shared" si="0"/>
        <v>0.4050632911392405</v>
      </c>
      <c r="E11" s="19">
        <v>92</v>
      </c>
      <c r="F11" s="21">
        <f t="shared" si="32"/>
        <v>0.95833333333333337</v>
      </c>
      <c r="G11" s="19">
        <v>51</v>
      </c>
      <c r="H11" s="20">
        <f t="shared" si="34"/>
        <v>0.55434782608695654</v>
      </c>
      <c r="I11" s="32"/>
      <c r="J11" s="19">
        <v>28</v>
      </c>
      <c r="K11" s="20">
        <f t="shared" si="1"/>
        <v>0.30434782608695654</v>
      </c>
      <c r="L11" s="32"/>
      <c r="M11" s="19">
        <v>5</v>
      </c>
      <c r="N11" s="20">
        <f t="shared" si="2"/>
        <v>5.434782608695652E-2</v>
      </c>
      <c r="O11" s="32"/>
      <c r="P11" s="19">
        <v>0</v>
      </c>
      <c r="Q11" s="20">
        <f t="shared" si="3"/>
        <v>0</v>
      </c>
      <c r="R11" s="32"/>
      <c r="S11" s="19">
        <v>6</v>
      </c>
      <c r="T11" s="20">
        <f t="shared" si="4"/>
        <v>6.5217391304347824E-2</v>
      </c>
      <c r="U11" s="32"/>
      <c r="V11" s="19">
        <f t="shared" si="33"/>
        <v>2</v>
      </c>
      <c r="W11" s="20">
        <f t="shared" si="5"/>
        <v>2.1739130434782608E-2</v>
      </c>
      <c r="X11" s="32"/>
      <c r="Y11" s="19">
        <v>0</v>
      </c>
      <c r="Z11" s="20">
        <f t="shared" si="6"/>
        <v>0</v>
      </c>
      <c r="AA11" s="32"/>
      <c r="AB11" s="19">
        <v>0</v>
      </c>
      <c r="AC11" s="20">
        <f t="shared" si="7"/>
        <v>0</v>
      </c>
      <c r="AD11" s="32"/>
      <c r="AE11" s="19">
        <v>1</v>
      </c>
      <c r="AF11" s="20">
        <f t="shared" si="8"/>
        <v>1.0869565217391304E-2</v>
      </c>
      <c r="AG11" s="32"/>
      <c r="AH11" s="19">
        <v>0</v>
      </c>
      <c r="AI11" s="20">
        <f t="shared" si="9"/>
        <v>0</v>
      </c>
      <c r="AJ11" s="32"/>
      <c r="AK11" s="19">
        <v>0</v>
      </c>
      <c r="AL11" s="20">
        <f t="shared" si="10"/>
        <v>0</v>
      </c>
      <c r="AM11" s="32"/>
      <c r="AN11" s="19">
        <v>0</v>
      </c>
      <c r="AO11" s="20">
        <f t="shared" si="11"/>
        <v>0</v>
      </c>
      <c r="AP11" s="32"/>
      <c r="AQ11" s="19">
        <v>0</v>
      </c>
      <c r="AR11" s="20">
        <f t="shared" si="12"/>
        <v>0</v>
      </c>
      <c r="AS11" s="32"/>
      <c r="AT11" s="19">
        <v>0</v>
      </c>
      <c r="AU11" s="20">
        <f t="shared" si="13"/>
        <v>0</v>
      </c>
      <c r="AV11" s="32"/>
      <c r="AW11" s="19">
        <v>0</v>
      </c>
      <c r="AX11" s="20">
        <f t="shared" si="14"/>
        <v>0</v>
      </c>
      <c r="AY11" s="32"/>
      <c r="AZ11" s="19">
        <v>0</v>
      </c>
      <c r="BA11" s="20">
        <f t="shared" si="15"/>
        <v>0</v>
      </c>
      <c r="BB11" s="32"/>
      <c r="BC11" s="19">
        <v>0</v>
      </c>
      <c r="BD11" s="20">
        <f t="shared" si="16"/>
        <v>0</v>
      </c>
      <c r="BE11" s="32"/>
      <c r="BF11" s="19">
        <v>0</v>
      </c>
      <c r="BG11" s="20">
        <f t="shared" si="17"/>
        <v>0</v>
      </c>
      <c r="BH11" s="32"/>
      <c r="BI11" s="19">
        <v>0</v>
      </c>
      <c r="BJ11" s="20">
        <f t="shared" si="18"/>
        <v>0</v>
      </c>
      <c r="BK11" s="32"/>
      <c r="BL11" s="19">
        <v>0</v>
      </c>
      <c r="BM11" s="20">
        <f t="shared" si="19"/>
        <v>0</v>
      </c>
      <c r="BN11" s="32"/>
      <c r="BO11" s="19">
        <v>0</v>
      </c>
      <c r="BP11" s="20">
        <f t="shared" si="20"/>
        <v>0</v>
      </c>
      <c r="BQ11" s="32"/>
      <c r="BR11" s="19">
        <v>0</v>
      </c>
      <c r="BS11" s="20">
        <f t="shared" si="21"/>
        <v>0</v>
      </c>
      <c r="BT11" s="32"/>
      <c r="BU11" s="19">
        <v>0</v>
      </c>
      <c r="BV11" s="20">
        <f t="shared" si="22"/>
        <v>0</v>
      </c>
      <c r="BW11" s="32"/>
      <c r="BX11" s="19">
        <v>0</v>
      </c>
      <c r="BY11" s="20">
        <f t="shared" si="23"/>
        <v>0</v>
      </c>
      <c r="BZ11" s="32"/>
      <c r="CA11" s="19">
        <v>0</v>
      </c>
      <c r="CB11" s="20">
        <f t="shared" si="24"/>
        <v>0</v>
      </c>
      <c r="CC11" s="32"/>
      <c r="CD11" s="19">
        <v>0</v>
      </c>
      <c r="CE11" s="20">
        <f t="shared" si="25"/>
        <v>0</v>
      </c>
      <c r="CF11" s="32"/>
      <c r="CG11" s="19">
        <v>0</v>
      </c>
      <c r="CH11" s="20">
        <f t="shared" si="26"/>
        <v>0</v>
      </c>
      <c r="CI11" s="32"/>
      <c r="CJ11" s="19">
        <v>0</v>
      </c>
      <c r="CK11" s="20">
        <f t="shared" si="27"/>
        <v>0</v>
      </c>
      <c r="CL11" s="32"/>
      <c r="CM11" s="19">
        <v>0</v>
      </c>
      <c r="CN11" s="20">
        <f t="shared" si="28"/>
        <v>0</v>
      </c>
      <c r="CO11" s="32"/>
      <c r="CP11" s="19">
        <v>1</v>
      </c>
      <c r="CQ11" s="20">
        <f t="shared" si="29"/>
        <v>1.0869565217391304E-2</v>
      </c>
      <c r="CR11" s="32"/>
      <c r="CS11" s="19">
        <v>0</v>
      </c>
      <c r="CT11" s="20">
        <f t="shared" si="30"/>
        <v>0</v>
      </c>
      <c r="CU11" s="32"/>
      <c r="CV11" s="19">
        <v>0</v>
      </c>
      <c r="CW11" s="20">
        <f t="shared" si="31"/>
        <v>0</v>
      </c>
      <c r="CX11" s="32"/>
    </row>
    <row r="12" spans="1:102" x14ac:dyDescent="0.2">
      <c r="A12" s="17" t="s">
        <v>17</v>
      </c>
      <c r="B12" s="18">
        <v>1537</v>
      </c>
      <c r="C12" s="19">
        <v>691</v>
      </c>
      <c r="D12" s="20">
        <f t="shared" si="0"/>
        <v>0.44957709824333114</v>
      </c>
      <c r="E12" s="19">
        <v>667</v>
      </c>
      <c r="F12" s="21">
        <f t="shared" si="32"/>
        <v>0.9652677279305355</v>
      </c>
      <c r="G12" s="19">
        <v>415</v>
      </c>
      <c r="H12" s="20">
        <f t="shared" si="34"/>
        <v>0.62218890554722639</v>
      </c>
      <c r="I12" s="32"/>
      <c r="J12" s="19">
        <v>128</v>
      </c>
      <c r="K12" s="20">
        <f t="shared" si="1"/>
        <v>0.19190404797601199</v>
      </c>
      <c r="L12" s="32"/>
      <c r="M12" s="19">
        <v>27</v>
      </c>
      <c r="N12" s="20">
        <f t="shared" si="2"/>
        <v>4.0479760119940027E-2</v>
      </c>
      <c r="O12" s="32"/>
      <c r="P12" s="19">
        <v>22</v>
      </c>
      <c r="Q12" s="20">
        <f t="shared" si="3"/>
        <v>3.2983508245877063E-2</v>
      </c>
      <c r="R12" s="32"/>
      <c r="S12" s="19">
        <v>45</v>
      </c>
      <c r="T12" s="20">
        <f t="shared" si="4"/>
        <v>6.7466266866566718E-2</v>
      </c>
      <c r="U12" s="32"/>
      <c r="V12" s="19">
        <f t="shared" si="33"/>
        <v>30</v>
      </c>
      <c r="W12" s="20">
        <f t="shared" si="5"/>
        <v>4.4977511244377814E-2</v>
      </c>
      <c r="X12" s="32"/>
      <c r="Y12" s="19">
        <v>2</v>
      </c>
      <c r="Z12" s="20">
        <f t="shared" si="6"/>
        <v>2.9985007496251873E-3</v>
      </c>
      <c r="AA12" s="32"/>
      <c r="AB12" s="19">
        <v>0</v>
      </c>
      <c r="AC12" s="20">
        <f t="shared" si="7"/>
        <v>0</v>
      </c>
      <c r="AD12" s="32"/>
      <c r="AE12" s="19">
        <v>6</v>
      </c>
      <c r="AF12" s="20">
        <f t="shared" si="8"/>
        <v>8.9955022488755615E-3</v>
      </c>
      <c r="AG12" s="32"/>
      <c r="AH12" s="19">
        <v>4</v>
      </c>
      <c r="AI12" s="20">
        <f t="shared" si="9"/>
        <v>5.9970014992503746E-3</v>
      </c>
      <c r="AJ12" s="32"/>
      <c r="AK12" s="19">
        <v>0</v>
      </c>
      <c r="AL12" s="20">
        <f t="shared" si="10"/>
        <v>0</v>
      </c>
      <c r="AM12" s="32"/>
      <c r="AN12" s="19">
        <v>1</v>
      </c>
      <c r="AO12" s="20">
        <f t="shared" si="11"/>
        <v>1.4992503748125937E-3</v>
      </c>
      <c r="AP12" s="32"/>
      <c r="AQ12" s="19">
        <v>1</v>
      </c>
      <c r="AR12" s="20">
        <f t="shared" si="12"/>
        <v>1.4992503748125937E-3</v>
      </c>
      <c r="AS12" s="32"/>
      <c r="AT12" s="19">
        <v>2</v>
      </c>
      <c r="AU12" s="20">
        <f t="shared" si="13"/>
        <v>2.9985007496251873E-3</v>
      </c>
      <c r="AV12" s="32"/>
      <c r="AW12" s="19">
        <v>0</v>
      </c>
      <c r="AX12" s="20">
        <f t="shared" si="14"/>
        <v>0</v>
      </c>
      <c r="AY12" s="32"/>
      <c r="AZ12" s="19">
        <v>0</v>
      </c>
      <c r="BA12" s="20">
        <f t="shared" si="15"/>
        <v>0</v>
      </c>
      <c r="BB12" s="32"/>
      <c r="BC12" s="19">
        <v>0</v>
      </c>
      <c r="BD12" s="20">
        <f t="shared" si="16"/>
        <v>0</v>
      </c>
      <c r="BE12" s="32"/>
      <c r="BF12" s="19">
        <v>1</v>
      </c>
      <c r="BG12" s="20">
        <f t="shared" si="17"/>
        <v>1.4992503748125937E-3</v>
      </c>
      <c r="BH12" s="32"/>
      <c r="BI12" s="19">
        <v>0</v>
      </c>
      <c r="BJ12" s="20">
        <f t="shared" si="18"/>
        <v>0</v>
      </c>
      <c r="BK12" s="32"/>
      <c r="BL12" s="19">
        <v>0</v>
      </c>
      <c r="BM12" s="20">
        <f t="shared" si="19"/>
        <v>0</v>
      </c>
      <c r="BN12" s="32"/>
      <c r="BO12" s="19">
        <v>0</v>
      </c>
      <c r="BP12" s="20">
        <f t="shared" si="20"/>
        <v>0</v>
      </c>
      <c r="BQ12" s="32"/>
      <c r="BR12" s="19">
        <v>0</v>
      </c>
      <c r="BS12" s="20">
        <f t="shared" si="21"/>
        <v>0</v>
      </c>
      <c r="BT12" s="32"/>
      <c r="BU12" s="19">
        <v>1</v>
      </c>
      <c r="BV12" s="20">
        <f t="shared" si="22"/>
        <v>1.4992503748125937E-3</v>
      </c>
      <c r="BW12" s="32"/>
      <c r="BX12" s="19">
        <v>0</v>
      </c>
      <c r="BY12" s="20">
        <f t="shared" si="23"/>
        <v>0</v>
      </c>
      <c r="BZ12" s="32"/>
      <c r="CA12" s="19">
        <v>0</v>
      </c>
      <c r="CB12" s="20">
        <f t="shared" si="24"/>
        <v>0</v>
      </c>
      <c r="CC12" s="32"/>
      <c r="CD12" s="19">
        <v>0</v>
      </c>
      <c r="CE12" s="20">
        <f t="shared" si="25"/>
        <v>0</v>
      </c>
      <c r="CF12" s="32"/>
      <c r="CG12" s="19">
        <v>0</v>
      </c>
      <c r="CH12" s="20">
        <f t="shared" si="26"/>
        <v>0</v>
      </c>
      <c r="CI12" s="32"/>
      <c r="CJ12" s="19">
        <v>2</v>
      </c>
      <c r="CK12" s="20">
        <f t="shared" si="27"/>
        <v>2.9985007496251873E-3</v>
      </c>
      <c r="CL12" s="32"/>
      <c r="CM12" s="19">
        <v>0</v>
      </c>
      <c r="CN12" s="20">
        <f t="shared" si="28"/>
        <v>0</v>
      </c>
      <c r="CO12" s="32"/>
      <c r="CP12" s="19">
        <v>3</v>
      </c>
      <c r="CQ12" s="20">
        <f t="shared" si="29"/>
        <v>4.4977511244377807E-3</v>
      </c>
      <c r="CR12" s="32"/>
      <c r="CS12" s="19">
        <v>2</v>
      </c>
      <c r="CT12" s="20">
        <f t="shared" si="30"/>
        <v>2.9985007496251873E-3</v>
      </c>
      <c r="CU12" s="32"/>
      <c r="CV12" s="19">
        <v>5</v>
      </c>
      <c r="CW12" s="20">
        <f t="shared" si="31"/>
        <v>7.4962518740629685E-3</v>
      </c>
      <c r="CX12" s="32"/>
    </row>
    <row r="13" spans="1:102" x14ac:dyDescent="0.2">
      <c r="A13" s="17" t="s">
        <v>22</v>
      </c>
      <c r="B13" s="18">
        <v>312</v>
      </c>
      <c r="C13" s="19">
        <v>148</v>
      </c>
      <c r="D13" s="20">
        <f t="shared" si="0"/>
        <v>0.47435897435897434</v>
      </c>
      <c r="E13" s="19">
        <v>147</v>
      </c>
      <c r="F13" s="21">
        <f t="shared" si="32"/>
        <v>0.9932432432432432</v>
      </c>
      <c r="G13" s="19">
        <v>91</v>
      </c>
      <c r="H13" s="20">
        <f t="shared" si="34"/>
        <v>0.61904761904761907</v>
      </c>
      <c r="I13" s="32"/>
      <c r="J13" s="19">
        <v>22</v>
      </c>
      <c r="K13" s="20">
        <f t="shared" si="1"/>
        <v>0.14965986394557823</v>
      </c>
      <c r="L13" s="32"/>
      <c r="M13" s="19">
        <v>5</v>
      </c>
      <c r="N13" s="20">
        <f t="shared" si="2"/>
        <v>3.4013605442176874E-2</v>
      </c>
      <c r="O13" s="32"/>
      <c r="P13" s="19">
        <v>1</v>
      </c>
      <c r="Q13" s="20">
        <f t="shared" si="3"/>
        <v>6.8027210884353739E-3</v>
      </c>
      <c r="R13" s="32"/>
      <c r="S13" s="19">
        <v>20</v>
      </c>
      <c r="T13" s="20">
        <f t="shared" si="4"/>
        <v>0.1360544217687075</v>
      </c>
      <c r="U13" s="32"/>
      <c r="V13" s="19">
        <f t="shared" si="33"/>
        <v>8</v>
      </c>
      <c r="W13" s="20">
        <f t="shared" si="5"/>
        <v>5.4421768707482991E-2</v>
      </c>
      <c r="X13" s="32"/>
      <c r="Y13" s="19">
        <v>0</v>
      </c>
      <c r="Z13" s="20">
        <f t="shared" si="6"/>
        <v>0</v>
      </c>
      <c r="AA13" s="32"/>
      <c r="AB13" s="19">
        <v>1</v>
      </c>
      <c r="AC13" s="20">
        <f t="shared" si="7"/>
        <v>6.8027210884353739E-3</v>
      </c>
      <c r="AD13" s="32"/>
      <c r="AE13" s="19">
        <v>2</v>
      </c>
      <c r="AF13" s="20">
        <f t="shared" si="8"/>
        <v>1.3605442176870748E-2</v>
      </c>
      <c r="AG13" s="32"/>
      <c r="AH13" s="19">
        <v>0</v>
      </c>
      <c r="AI13" s="20">
        <f t="shared" si="9"/>
        <v>0</v>
      </c>
      <c r="AJ13" s="32"/>
      <c r="AK13" s="19">
        <v>0</v>
      </c>
      <c r="AL13" s="20">
        <f t="shared" si="10"/>
        <v>0</v>
      </c>
      <c r="AM13" s="32"/>
      <c r="AN13" s="19">
        <v>0</v>
      </c>
      <c r="AO13" s="20">
        <f t="shared" si="11"/>
        <v>0</v>
      </c>
      <c r="AP13" s="32"/>
      <c r="AQ13" s="19">
        <v>0</v>
      </c>
      <c r="AR13" s="20">
        <f t="shared" si="12"/>
        <v>0</v>
      </c>
      <c r="AS13" s="32"/>
      <c r="AT13" s="19">
        <v>0</v>
      </c>
      <c r="AU13" s="20">
        <f t="shared" si="13"/>
        <v>0</v>
      </c>
      <c r="AV13" s="32"/>
      <c r="AW13" s="19">
        <v>0</v>
      </c>
      <c r="AX13" s="20">
        <f t="shared" si="14"/>
        <v>0</v>
      </c>
      <c r="AY13" s="32"/>
      <c r="AZ13" s="19">
        <v>0</v>
      </c>
      <c r="BA13" s="20">
        <f t="shared" si="15"/>
        <v>0</v>
      </c>
      <c r="BB13" s="32"/>
      <c r="BC13" s="19">
        <v>0</v>
      </c>
      <c r="BD13" s="20">
        <f t="shared" si="16"/>
        <v>0</v>
      </c>
      <c r="BE13" s="32"/>
      <c r="BF13" s="19">
        <v>0</v>
      </c>
      <c r="BG13" s="20">
        <f t="shared" si="17"/>
        <v>0</v>
      </c>
      <c r="BH13" s="32"/>
      <c r="BI13" s="19">
        <v>0</v>
      </c>
      <c r="BJ13" s="20">
        <f t="shared" si="18"/>
        <v>0</v>
      </c>
      <c r="BK13" s="32"/>
      <c r="BL13" s="19">
        <v>0</v>
      </c>
      <c r="BM13" s="20">
        <f t="shared" si="19"/>
        <v>0</v>
      </c>
      <c r="BN13" s="32"/>
      <c r="BO13" s="19">
        <v>1</v>
      </c>
      <c r="BP13" s="20">
        <f t="shared" si="20"/>
        <v>6.8027210884353739E-3</v>
      </c>
      <c r="BQ13" s="32"/>
      <c r="BR13" s="19">
        <v>0</v>
      </c>
      <c r="BS13" s="20">
        <f t="shared" si="21"/>
        <v>0</v>
      </c>
      <c r="BT13" s="32"/>
      <c r="BU13" s="19">
        <v>0</v>
      </c>
      <c r="BV13" s="20">
        <f t="shared" si="22"/>
        <v>0</v>
      </c>
      <c r="BW13" s="32"/>
      <c r="BX13" s="19">
        <v>0</v>
      </c>
      <c r="BY13" s="20">
        <f t="shared" si="23"/>
        <v>0</v>
      </c>
      <c r="BZ13" s="32"/>
      <c r="CA13" s="19">
        <v>0</v>
      </c>
      <c r="CB13" s="20">
        <f t="shared" si="24"/>
        <v>0</v>
      </c>
      <c r="CC13" s="32"/>
      <c r="CD13" s="19">
        <v>0</v>
      </c>
      <c r="CE13" s="20">
        <f t="shared" si="25"/>
        <v>0</v>
      </c>
      <c r="CF13" s="32"/>
      <c r="CG13" s="19">
        <v>0</v>
      </c>
      <c r="CH13" s="20">
        <f t="shared" si="26"/>
        <v>0</v>
      </c>
      <c r="CI13" s="32"/>
      <c r="CJ13" s="19">
        <v>2</v>
      </c>
      <c r="CK13" s="20">
        <f t="shared" si="27"/>
        <v>1.3605442176870748E-2</v>
      </c>
      <c r="CL13" s="32"/>
      <c r="CM13" s="19">
        <v>1</v>
      </c>
      <c r="CN13" s="20">
        <f t="shared" si="28"/>
        <v>6.8027210884353739E-3</v>
      </c>
      <c r="CO13" s="32"/>
      <c r="CP13" s="19">
        <v>1</v>
      </c>
      <c r="CQ13" s="20">
        <f t="shared" si="29"/>
        <v>6.8027210884353739E-3</v>
      </c>
      <c r="CR13" s="32"/>
      <c r="CS13" s="19">
        <v>0</v>
      </c>
      <c r="CT13" s="20">
        <f t="shared" si="30"/>
        <v>0</v>
      </c>
      <c r="CU13" s="32"/>
      <c r="CV13" s="19">
        <v>0</v>
      </c>
      <c r="CW13" s="20">
        <f t="shared" si="31"/>
        <v>0</v>
      </c>
      <c r="CX13" s="32"/>
    </row>
    <row r="14" spans="1:102" x14ac:dyDescent="0.2">
      <c r="A14" s="17" t="s">
        <v>23</v>
      </c>
      <c r="B14" s="18">
        <v>437</v>
      </c>
      <c r="C14" s="19">
        <v>191</v>
      </c>
      <c r="D14" s="20">
        <f t="shared" si="0"/>
        <v>0.43707093821510296</v>
      </c>
      <c r="E14" s="19">
        <v>178</v>
      </c>
      <c r="F14" s="21">
        <f t="shared" si="32"/>
        <v>0.93193717277486909</v>
      </c>
      <c r="G14" s="19">
        <v>123</v>
      </c>
      <c r="H14" s="20">
        <f t="shared" si="34"/>
        <v>0.6910112359550562</v>
      </c>
      <c r="I14" s="32"/>
      <c r="J14" s="19">
        <v>18</v>
      </c>
      <c r="K14" s="20">
        <f t="shared" si="1"/>
        <v>0.10112359550561797</v>
      </c>
      <c r="L14" s="32"/>
      <c r="M14" s="19">
        <v>9</v>
      </c>
      <c r="N14" s="20">
        <f t="shared" si="2"/>
        <v>5.0561797752808987E-2</v>
      </c>
      <c r="O14" s="32"/>
      <c r="P14" s="19">
        <v>1</v>
      </c>
      <c r="Q14" s="20">
        <f t="shared" si="3"/>
        <v>5.6179775280898875E-3</v>
      </c>
      <c r="R14" s="32"/>
      <c r="S14" s="19">
        <v>18</v>
      </c>
      <c r="T14" s="20">
        <f t="shared" si="4"/>
        <v>0.10112359550561797</v>
      </c>
      <c r="U14" s="32"/>
      <c r="V14" s="19">
        <f t="shared" si="33"/>
        <v>9</v>
      </c>
      <c r="W14" s="20">
        <f t="shared" si="5"/>
        <v>5.0561797752808987E-2</v>
      </c>
      <c r="X14" s="32"/>
      <c r="Y14" s="19">
        <v>1</v>
      </c>
      <c r="Z14" s="20">
        <f t="shared" si="6"/>
        <v>5.6179775280898875E-3</v>
      </c>
      <c r="AA14" s="32"/>
      <c r="AB14" s="19">
        <v>1</v>
      </c>
      <c r="AC14" s="20">
        <f t="shared" si="7"/>
        <v>5.6179775280898875E-3</v>
      </c>
      <c r="AD14" s="32"/>
      <c r="AE14" s="19">
        <v>3</v>
      </c>
      <c r="AF14" s="20">
        <f t="shared" si="8"/>
        <v>1.6853932584269662E-2</v>
      </c>
      <c r="AG14" s="32"/>
      <c r="AH14" s="19">
        <v>1</v>
      </c>
      <c r="AI14" s="20">
        <f t="shared" si="9"/>
        <v>5.6179775280898875E-3</v>
      </c>
      <c r="AJ14" s="32"/>
      <c r="AK14" s="19">
        <v>0</v>
      </c>
      <c r="AL14" s="20">
        <f t="shared" si="10"/>
        <v>0</v>
      </c>
      <c r="AM14" s="32"/>
      <c r="AN14" s="19">
        <v>0</v>
      </c>
      <c r="AO14" s="20">
        <f t="shared" si="11"/>
        <v>0</v>
      </c>
      <c r="AP14" s="32"/>
      <c r="AQ14" s="19">
        <v>0</v>
      </c>
      <c r="AR14" s="20">
        <f t="shared" si="12"/>
        <v>0</v>
      </c>
      <c r="AS14" s="32"/>
      <c r="AT14" s="19">
        <v>0</v>
      </c>
      <c r="AU14" s="20">
        <f t="shared" si="13"/>
        <v>0</v>
      </c>
      <c r="AV14" s="32"/>
      <c r="AW14" s="19">
        <v>0</v>
      </c>
      <c r="AX14" s="20">
        <f t="shared" si="14"/>
        <v>0</v>
      </c>
      <c r="AY14" s="32"/>
      <c r="AZ14" s="19">
        <v>0</v>
      </c>
      <c r="BA14" s="20">
        <f t="shared" si="15"/>
        <v>0</v>
      </c>
      <c r="BB14" s="32"/>
      <c r="BC14" s="19">
        <v>0</v>
      </c>
      <c r="BD14" s="20">
        <f t="shared" si="16"/>
        <v>0</v>
      </c>
      <c r="BE14" s="32"/>
      <c r="BF14" s="19">
        <v>0</v>
      </c>
      <c r="BG14" s="20">
        <f t="shared" si="17"/>
        <v>0</v>
      </c>
      <c r="BH14" s="32"/>
      <c r="BI14" s="19">
        <v>0</v>
      </c>
      <c r="BJ14" s="20">
        <f t="shared" si="18"/>
        <v>0</v>
      </c>
      <c r="BK14" s="32"/>
      <c r="BL14" s="19">
        <v>0</v>
      </c>
      <c r="BM14" s="20">
        <f t="shared" si="19"/>
        <v>0</v>
      </c>
      <c r="BN14" s="32"/>
      <c r="BO14" s="19">
        <v>0</v>
      </c>
      <c r="BP14" s="20">
        <f t="shared" si="20"/>
        <v>0</v>
      </c>
      <c r="BQ14" s="32"/>
      <c r="BR14" s="19">
        <v>0</v>
      </c>
      <c r="BS14" s="20">
        <f t="shared" si="21"/>
        <v>0</v>
      </c>
      <c r="BT14" s="32"/>
      <c r="BU14" s="19">
        <v>0</v>
      </c>
      <c r="BV14" s="20">
        <f t="shared" si="22"/>
        <v>0</v>
      </c>
      <c r="BW14" s="32"/>
      <c r="BX14" s="19">
        <v>0</v>
      </c>
      <c r="BY14" s="20">
        <f t="shared" si="23"/>
        <v>0</v>
      </c>
      <c r="BZ14" s="32"/>
      <c r="CA14" s="19">
        <v>0</v>
      </c>
      <c r="CB14" s="20">
        <f t="shared" si="24"/>
        <v>0</v>
      </c>
      <c r="CC14" s="32"/>
      <c r="CD14" s="19">
        <v>0</v>
      </c>
      <c r="CE14" s="20">
        <f t="shared" si="25"/>
        <v>0</v>
      </c>
      <c r="CF14" s="32"/>
      <c r="CG14" s="19">
        <v>1</v>
      </c>
      <c r="CH14" s="20">
        <f t="shared" si="26"/>
        <v>5.6179775280898875E-3</v>
      </c>
      <c r="CI14" s="32"/>
      <c r="CJ14" s="19">
        <v>0</v>
      </c>
      <c r="CK14" s="20">
        <f t="shared" si="27"/>
        <v>0</v>
      </c>
      <c r="CL14" s="32"/>
      <c r="CM14" s="19">
        <v>0</v>
      </c>
      <c r="CN14" s="20">
        <f t="shared" si="28"/>
        <v>0</v>
      </c>
      <c r="CO14" s="32"/>
      <c r="CP14" s="19">
        <v>1</v>
      </c>
      <c r="CQ14" s="20">
        <f t="shared" si="29"/>
        <v>5.6179775280898875E-3</v>
      </c>
      <c r="CR14" s="32"/>
      <c r="CS14" s="19">
        <v>0</v>
      </c>
      <c r="CT14" s="20">
        <f t="shared" si="30"/>
        <v>0</v>
      </c>
      <c r="CU14" s="32"/>
      <c r="CV14" s="19">
        <v>1</v>
      </c>
      <c r="CW14" s="20">
        <f t="shared" si="31"/>
        <v>5.6179775280898875E-3</v>
      </c>
      <c r="CX14" s="32"/>
    </row>
    <row r="15" spans="1:102" x14ac:dyDescent="0.2">
      <c r="A15" s="17" t="s">
        <v>24</v>
      </c>
      <c r="B15" s="18">
        <v>810</v>
      </c>
      <c r="C15" s="19">
        <v>311</v>
      </c>
      <c r="D15" s="20">
        <f t="shared" si="0"/>
        <v>0.38395061728395063</v>
      </c>
      <c r="E15" s="19">
        <v>309</v>
      </c>
      <c r="F15" s="21">
        <f t="shared" si="32"/>
        <v>0.99356913183279738</v>
      </c>
      <c r="G15" s="19">
        <v>163</v>
      </c>
      <c r="H15" s="20">
        <f t="shared" si="34"/>
        <v>0.52750809061488668</v>
      </c>
      <c r="I15" s="32"/>
      <c r="J15" s="19">
        <v>72</v>
      </c>
      <c r="K15" s="20">
        <f t="shared" si="1"/>
        <v>0.23300970873786409</v>
      </c>
      <c r="L15" s="32"/>
      <c r="M15" s="19">
        <v>24</v>
      </c>
      <c r="N15" s="20">
        <f t="shared" si="2"/>
        <v>7.7669902912621352E-2</v>
      </c>
      <c r="O15" s="32"/>
      <c r="P15" s="19">
        <v>8</v>
      </c>
      <c r="Q15" s="20">
        <f t="shared" si="3"/>
        <v>2.5889967637540454E-2</v>
      </c>
      <c r="R15" s="32"/>
      <c r="S15" s="19">
        <v>23</v>
      </c>
      <c r="T15" s="20">
        <f t="shared" si="4"/>
        <v>7.4433656957928807E-2</v>
      </c>
      <c r="U15" s="32"/>
      <c r="V15" s="19">
        <f t="shared" si="33"/>
        <v>19</v>
      </c>
      <c r="W15" s="20">
        <f t="shared" si="5"/>
        <v>6.1488673139158574E-2</v>
      </c>
      <c r="X15" s="32"/>
      <c r="Y15" s="19">
        <v>4</v>
      </c>
      <c r="Z15" s="20">
        <f t="shared" si="6"/>
        <v>1.2944983818770227E-2</v>
      </c>
      <c r="AA15" s="32"/>
      <c r="AB15" s="19">
        <v>4</v>
      </c>
      <c r="AC15" s="20">
        <f t="shared" si="7"/>
        <v>1.2944983818770227E-2</v>
      </c>
      <c r="AD15" s="32"/>
      <c r="AE15" s="19">
        <v>0</v>
      </c>
      <c r="AF15" s="20">
        <f t="shared" si="8"/>
        <v>0</v>
      </c>
      <c r="AG15" s="32"/>
      <c r="AH15" s="19">
        <v>0</v>
      </c>
      <c r="AI15" s="20">
        <f t="shared" si="9"/>
        <v>0</v>
      </c>
      <c r="AJ15" s="32"/>
      <c r="AK15" s="19">
        <v>0</v>
      </c>
      <c r="AL15" s="20">
        <f t="shared" si="10"/>
        <v>0</v>
      </c>
      <c r="AM15" s="32"/>
      <c r="AN15" s="19">
        <v>0</v>
      </c>
      <c r="AO15" s="20">
        <f t="shared" si="11"/>
        <v>0</v>
      </c>
      <c r="AP15" s="32"/>
      <c r="AQ15" s="19">
        <v>0</v>
      </c>
      <c r="AR15" s="20">
        <f t="shared" si="12"/>
        <v>0</v>
      </c>
      <c r="AS15" s="32"/>
      <c r="AT15" s="19">
        <v>3</v>
      </c>
      <c r="AU15" s="20">
        <f t="shared" si="13"/>
        <v>9.7087378640776691E-3</v>
      </c>
      <c r="AV15" s="32"/>
      <c r="AW15" s="19">
        <v>1</v>
      </c>
      <c r="AX15" s="20">
        <f t="shared" si="14"/>
        <v>3.2362459546925568E-3</v>
      </c>
      <c r="AY15" s="32"/>
      <c r="AZ15" s="19">
        <v>0</v>
      </c>
      <c r="BA15" s="20">
        <f t="shared" si="15"/>
        <v>0</v>
      </c>
      <c r="BB15" s="32"/>
      <c r="BC15" s="19">
        <v>0</v>
      </c>
      <c r="BD15" s="20">
        <f t="shared" si="16"/>
        <v>0</v>
      </c>
      <c r="BE15" s="32"/>
      <c r="BF15" s="19">
        <v>0</v>
      </c>
      <c r="BG15" s="20">
        <f t="shared" si="17"/>
        <v>0</v>
      </c>
      <c r="BH15" s="32"/>
      <c r="BI15" s="19">
        <v>0</v>
      </c>
      <c r="BJ15" s="20">
        <f t="shared" si="18"/>
        <v>0</v>
      </c>
      <c r="BK15" s="32"/>
      <c r="BL15" s="19">
        <v>0</v>
      </c>
      <c r="BM15" s="20">
        <f t="shared" si="19"/>
        <v>0</v>
      </c>
      <c r="BN15" s="32"/>
      <c r="BO15" s="19">
        <v>0</v>
      </c>
      <c r="BP15" s="20">
        <f t="shared" si="20"/>
        <v>0</v>
      </c>
      <c r="BQ15" s="32"/>
      <c r="BR15" s="19">
        <v>1</v>
      </c>
      <c r="BS15" s="20">
        <f t="shared" si="21"/>
        <v>3.2362459546925568E-3</v>
      </c>
      <c r="BT15" s="32"/>
      <c r="BU15" s="19">
        <v>2</v>
      </c>
      <c r="BV15" s="20">
        <f t="shared" si="22"/>
        <v>6.4724919093851136E-3</v>
      </c>
      <c r="BW15" s="32"/>
      <c r="BX15" s="19">
        <v>0</v>
      </c>
      <c r="BY15" s="20">
        <f t="shared" si="23"/>
        <v>0</v>
      </c>
      <c r="BZ15" s="32"/>
      <c r="CA15" s="19">
        <v>0</v>
      </c>
      <c r="CB15" s="20">
        <f t="shared" si="24"/>
        <v>0</v>
      </c>
      <c r="CC15" s="32"/>
      <c r="CD15" s="19">
        <v>0</v>
      </c>
      <c r="CE15" s="20">
        <f t="shared" si="25"/>
        <v>0</v>
      </c>
      <c r="CF15" s="32"/>
      <c r="CG15" s="19">
        <v>0</v>
      </c>
      <c r="CH15" s="20">
        <f t="shared" si="26"/>
        <v>0</v>
      </c>
      <c r="CI15" s="32"/>
      <c r="CJ15" s="19">
        <v>3</v>
      </c>
      <c r="CK15" s="20">
        <f t="shared" si="27"/>
        <v>9.7087378640776691E-3</v>
      </c>
      <c r="CL15" s="32"/>
      <c r="CM15" s="19">
        <v>0</v>
      </c>
      <c r="CN15" s="20">
        <f t="shared" si="28"/>
        <v>0</v>
      </c>
      <c r="CO15" s="32"/>
      <c r="CP15" s="19">
        <v>0</v>
      </c>
      <c r="CQ15" s="20">
        <f t="shared" si="29"/>
        <v>0</v>
      </c>
      <c r="CR15" s="32"/>
      <c r="CS15" s="19">
        <v>1</v>
      </c>
      <c r="CT15" s="20">
        <f t="shared" si="30"/>
        <v>3.2362459546925568E-3</v>
      </c>
      <c r="CU15" s="32"/>
      <c r="CV15" s="19">
        <v>0</v>
      </c>
      <c r="CW15" s="20">
        <f t="shared" si="31"/>
        <v>0</v>
      </c>
      <c r="CX15" s="32"/>
    </row>
    <row r="16" spans="1:102" x14ac:dyDescent="0.2">
      <c r="A16" s="17" t="s">
        <v>28</v>
      </c>
      <c r="B16" s="18">
        <v>235</v>
      </c>
      <c r="C16" s="19">
        <v>105</v>
      </c>
      <c r="D16" s="20">
        <f t="shared" si="0"/>
        <v>0.44680851063829785</v>
      </c>
      <c r="E16" s="19">
        <v>103</v>
      </c>
      <c r="F16" s="21">
        <f t="shared" si="32"/>
        <v>0.98095238095238091</v>
      </c>
      <c r="G16" s="19">
        <v>61</v>
      </c>
      <c r="H16" s="20">
        <f t="shared" si="34"/>
        <v>0.59223300970873782</v>
      </c>
      <c r="I16" s="32"/>
      <c r="J16" s="19">
        <v>22</v>
      </c>
      <c r="K16" s="20">
        <f t="shared" si="1"/>
        <v>0.21359223300970873</v>
      </c>
      <c r="L16" s="32"/>
      <c r="M16" s="19">
        <v>3</v>
      </c>
      <c r="N16" s="20">
        <f t="shared" si="2"/>
        <v>2.9126213592233011E-2</v>
      </c>
      <c r="O16" s="32"/>
      <c r="P16" s="19">
        <v>5</v>
      </c>
      <c r="Q16" s="20">
        <f t="shared" si="3"/>
        <v>4.8543689320388349E-2</v>
      </c>
      <c r="R16" s="32"/>
      <c r="S16" s="19">
        <v>8</v>
      </c>
      <c r="T16" s="20">
        <f t="shared" si="4"/>
        <v>7.7669902912621352E-2</v>
      </c>
      <c r="U16" s="32"/>
      <c r="V16" s="19">
        <f t="shared" si="33"/>
        <v>4</v>
      </c>
      <c r="W16" s="20">
        <f t="shared" si="5"/>
        <v>3.8834951456310676E-2</v>
      </c>
      <c r="X16" s="32"/>
      <c r="Y16" s="19">
        <v>0</v>
      </c>
      <c r="Z16" s="20">
        <f t="shared" si="6"/>
        <v>0</v>
      </c>
      <c r="AA16" s="32"/>
      <c r="AB16" s="19">
        <v>0</v>
      </c>
      <c r="AC16" s="20">
        <f t="shared" si="7"/>
        <v>0</v>
      </c>
      <c r="AD16" s="32"/>
      <c r="AE16" s="19">
        <v>1</v>
      </c>
      <c r="AF16" s="20">
        <f t="shared" si="8"/>
        <v>9.7087378640776691E-3</v>
      </c>
      <c r="AG16" s="32"/>
      <c r="AH16" s="19">
        <v>0</v>
      </c>
      <c r="AI16" s="20">
        <f t="shared" si="9"/>
        <v>0</v>
      </c>
      <c r="AJ16" s="32"/>
      <c r="AK16" s="19">
        <v>0</v>
      </c>
      <c r="AL16" s="20">
        <f t="shared" si="10"/>
        <v>0</v>
      </c>
      <c r="AM16" s="32"/>
      <c r="AN16" s="19">
        <v>0</v>
      </c>
      <c r="AO16" s="20">
        <f t="shared" si="11"/>
        <v>0</v>
      </c>
      <c r="AP16" s="32"/>
      <c r="AQ16" s="19">
        <v>1</v>
      </c>
      <c r="AR16" s="20">
        <f t="shared" si="12"/>
        <v>9.7087378640776691E-3</v>
      </c>
      <c r="AS16" s="32"/>
      <c r="AT16" s="19">
        <v>2</v>
      </c>
      <c r="AU16" s="20">
        <f t="shared" si="13"/>
        <v>1.9417475728155338E-2</v>
      </c>
      <c r="AV16" s="32"/>
      <c r="AW16" s="19">
        <v>0</v>
      </c>
      <c r="AX16" s="20">
        <f t="shared" si="14"/>
        <v>0</v>
      </c>
      <c r="AY16" s="32"/>
      <c r="AZ16" s="19">
        <v>0</v>
      </c>
      <c r="BA16" s="20">
        <f t="shared" si="15"/>
        <v>0</v>
      </c>
      <c r="BB16" s="32"/>
      <c r="BC16" s="19">
        <v>0</v>
      </c>
      <c r="BD16" s="20">
        <f t="shared" si="16"/>
        <v>0</v>
      </c>
      <c r="BE16" s="32"/>
      <c r="BF16" s="19">
        <v>0</v>
      </c>
      <c r="BG16" s="20">
        <f t="shared" si="17"/>
        <v>0</v>
      </c>
      <c r="BH16" s="32"/>
      <c r="BI16" s="19">
        <v>0</v>
      </c>
      <c r="BJ16" s="20">
        <f t="shared" si="18"/>
        <v>0</v>
      </c>
      <c r="BK16" s="32"/>
      <c r="BL16" s="19">
        <v>0</v>
      </c>
      <c r="BM16" s="20">
        <f t="shared" si="19"/>
        <v>0</v>
      </c>
      <c r="BN16" s="32"/>
      <c r="BO16" s="19">
        <v>0</v>
      </c>
      <c r="BP16" s="20">
        <f t="shared" si="20"/>
        <v>0</v>
      </c>
      <c r="BQ16" s="32"/>
      <c r="BR16" s="19">
        <v>0</v>
      </c>
      <c r="BS16" s="20">
        <f t="shared" si="21"/>
        <v>0</v>
      </c>
      <c r="BT16" s="32"/>
      <c r="BU16" s="19">
        <v>0</v>
      </c>
      <c r="BV16" s="20">
        <f t="shared" si="22"/>
        <v>0</v>
      </c>
      <c r="BW16" s="32"/>
      <c r="BX16" s="19">
        <v>0</v>
      </c>
      <c r="BY16" s="20">
        <f t="shared" si="23"/>
        <v>0</v>
      </c>
      <c r="BZ16" s="32"/>
      <c r="CA16" s="19">
        <v>0</v>
      </c>
      <c r="CB16" s="20">
        <f t="shared" si="24"/>
        <v>0</v>
      </c>
      <c r="CC16" s="32"/>
      <c r="CD16" s="19">
        <v>0</v>
      </c>
      <c r="CE16" s="20">
        <f t="shared" si="25"/>
        <v>0</v>
      </c>
      <c r="CF16" s="32"/>
      <c r="CG16" s="19">
        <v>0</v>
      </c>
      <c r="CH16" s="20">
        <f t="shared" si="26"/>
        <v>0</v>
      </c>
      <c r="CI16" s="32"/>
      <c r="CJ16" s="19">
        <v>0</v>
      </c>
      <c r="CK16" s="20">
        <f t="shared" si="27"/>
        <v>0</v>
      </c>
      <c r="CL16" s="32"/>
      <c r="CM16" s="19">
        <v>0</v>
      </c>
      <c r="CN16" s="20">
        <f t="shared" si="28"/>
        <v>0</v>
      </c>
      <c r="CO16" s="32"/>
      <c r="CP16" s="19">
        <v>0</v>
      </c>
      <c r="CQ16" s="20">
        <f t="shared" si="29"/>
        <v>0</v>
      </c>
      <c r="CR16" s="32"/>
      <c r="CS16" s="19">
        <v>0</v>
      </c>
      <c r="CT16" s="20">
        <f t="shared" si="30"/>
        <v>0</v>
      </c>
      <c r="CU16" s="32"/>
      <c r="CV16" s="19">
        <v>0</v>
      </c>
      <c r="CW16" s="20">
        <f t="shared" si="31"/>
        <v>0</v>
      </c>
      <c r="CX16" s="32"/>
    </row>
    <row r="17" spans="1:102" x14ac:dyDescent="0.2">
      <c r="A17" s="17" t="s">
        <v>25</v>
      </c>
      <c r="B17" s="18">
        <v>133</v>
      </c>
      <c r="C17" s="19">
        <v>69</v>
      </c>
      <c r="D17" s="20">
        <f t="shared" si="0"/>
        <v>0.51879699248120303</v>
      </c>
      <c r="E17" s="19">
        <v>69</v>
      </c>
      <c r="F17" s="21">
        <f t="shared" si="32"/>
        <v>1</v>
      </c>
      <c r="G17" s="19">
        <v>38</v>
      </c>
      <c r="H17" s="20">
        <f t="shared" si="34"/>
        <v>0.55072463768115942</v>
      </c>
      <c r="I17" s="32"/>
      <c r="J17" s="19">
        <v>10</v>
      </c>
      <c r="K17" s="20">
        <f t="shared" si="1"/>
        <v>0.14492753623188406</v>
      </c>
      <c r="L17" s="32"/>
      <c r="M17" s="19">
        <v>3</v>
      </c>
      <c r="N17" s="20">
        <f t="shared" si="2"/>
        <v>4.3478260869565216E-2</v>
      </c>
      <c r="O17" s="32"/>
      <c r="P17" s="19">
        <v>4</v>
      </c>
      <c r="Q17" s="20">
        <f t="shared" si="3"/>
        <v>5.7971014492753624E-2</v>
      </c>
      <c r="R17" s="32"/>
      <c r="S17" s="19">
        <v>9</v>
      </c>
      <c r="T17" s="20">
        <f t="shared" si="4"/>
        <v>0.13043478260869565</v>
      </c>
      <c r="U17" s="32"/>
      <c r="V17" s="19">
        <f t="shared" si="33"/>
        <v>5</v>
      </c>
      <c r="W17" s="20">
        <f t="shared" si="5"/>
        <v>7.2463768115942032E-2</v>
      </c>
      <c r="X17" s="32"/>
      <c r="Y17" s="19">
        <v>1</v>
      </c>
      <c r="Z17" s="20">
        <f t="shared" si="6"/>
        <v>1.4492753623188406E-2</v>
      </c>
      <c r="AA17" s="32"/>
      <c r="AB17" s="19">
        <v>0</v>
      </c>
      <c r="AC17" s="20">
        <f t="shared" si="7"/>
        <v>0</v>
      </c>
      <c r="AD17" s="32"/>
      <c r="AE17" s="19">
        <v>0</v>
      </c>
      <c r="AF17" s="20">
        <f t="shared" si="8"/>
        <v>0</v>
      </c>
      <c r="AG17" s="32"/>
      <c r="AH17" s="19">
        <v>0</v>
      </c>
      <c r="AI17" s="20">
        <f t="shared" si="9"/>
        <v>0</v>
      </c>
      <c r="AJ17" s="32"/>
      <c r="AK17" s="19">
        <v>1</v>
      </c>
      <c r="AL17" s="20">
        <f t="shared" si="10"/>
        <v>1.4492753623188406E-2</v>
      </c>
      <c r="AM17" s="32"/>
      <c r="AN17" s="19">
        <v>0</v>
      </c>
      <c r="AO17" s="20">
        <f t="shared" si="11"/>
        <v>0</v>
      </c>
      <c r="AP17" s="32"/>
      <c r="AQ17" s="19">
        <v>1</v>
      </c>
      <c r="AR17" s="20">
        <f t="shared" si="12"/>
        <v>1.4492753623188406E-2</v>
      </c>
      <c r="AS17" s="32"/>
      <c r="AT17" s="19">
        <v>2</v>
      </c>
      <c r="AU17" s="20">
        <f t="shared" si="13"/>
        <v>2.8985507246376812E-2</v>
      </c>
      <c r="AV17" s="32"/>
      <c r="AW17" s="19">
        <v>0</v>
      </c>
      <c r="AX17" s="20">
        <f t="shared" si="14"/>
        <v>0</v>
      </c>
      <c r="AY17" s="32"/>
      <c r="AZ17" s="19">
        <v>0</v>
      </c>
      <c r="BA17" s="20">
        <f t="shared" si="15"/>
        <v>0</v>
      </c>
      <c r="BB17" s="32"/>
      <c r="BC17" s="19">
        <v>0</v>
      </c>
      <c r="BD17" s="20">
        <f t="shared" si="16"/>
        <v>0</v>
      </c>
      <c r="BE17" s="32"/>
      <c r="BF17" s="19">
        <v>0</v>
      </c>
      <c r="BG17" s="20">
        <f t="shared" si="17"/>
        <v>0</v>
      </c>
      <c r="BH17" s="32"/>
      <c r="BI17" s="19">
        <v>0</v>
      </c>
      <c r="BJ17" s="20">
        <f t="shared" si="18"/>
        <v>0</v>
      </c>
      <c r="BK17" s="32"/>
      <c r="BL17" s="19">
        <v>0</v>
      </c>
      <c r="BM17" s="20">
        <f t="shared" si="19"/>
        <v>0</v>
      </c>
      <c r="BN17" s="32"/>
      <c r="BO17" s="19">
        <v>0</v>
      </c>
      <c r="BP17" s="20">
        <f t="shared" si="20"/>
        <v>0</v>
      </c>
      <c r="BQ17" s="32"/>
      <c r="BR17" s="19">
        <v>0</v>
      </c>
      <c r="BS17" s="20">
        <f t="shared" si="21"/>
        <v>0</v>
      </c>
      <c r="BT17" s="32"/>
      <c r="BU17" s="19">
        <v>0</v>
      </c>
      <c r="BV17" s="20">
        <f t="shared" si="22"/>
        <v>0</v>
      </c>
      <c r="BW17" s="32"/>
      <c r="BX17" s="19">
        <v>0</v>
      </c>
      <c r="BY17" s="20">
        <f t="shared" si="23"/>
        <v>0</v>
      </c>
      <c r="BZ17" s="32"/>
      <c r="CA17" s="19">
        <v>0</v>
      </c>
      <c r="CB17" s="20">
        <f t="shared" si="24"/>
        <v>0</v>
      </c>
      <c r="CC17" s="32"/>
      <c r="CD17" s="19">
        <v>0</v>
      </c>
      <c r="CE17" s="20">
        <f t="shared" si="25"/>
        <v>0</v>
      </c>
      <c r="CF17" s="32"/>
      <c r="CG17" s="19">
        <v>0</v>
      </c>
      <c r="CH17" s="20">
        <f t="shared" si="26"/>
        <v>0</v>
      </c>
      <c r="CI17" s="32"/>
      <c r="CJ17" s="19">
        <v>0</v>
      </c>
      <c r="CK17" s="20">
        <f t="shared" si="27"/>
        <v>0</v>
      </c>
      <c r="CL17" s="32"/>
      <c r="CM17" s="19">
        <v>0</v>
      </c>
      <c r="CN17" s="20">
        <f t="shared" si="28"/>
        <v>0</v>
      </c>
      <c r="CO17" s="32"/>
      <c r="CP17" s="19">
        <v>0</v>
      </c>
      <c r="CQ17" s="20">
        <f t="shared" si="29"/>
        <v>0</v>
      </c>
      <c r="CR17" s="32"/>
      <c r="CS17" s="19">
        <v>0</v>
      </c>
      <c r="CT17" s="20">
        <f t="shared" si="30"/>
        <v>0</v>
      </c>
      <c r="CU17" s="32"/>
      <c r="CV17" s="19">
        <v>0</v>
      </c>
      <c r="CW17" s="20">
        <f t="shared" si="31"/>
        <v>0</v>
      </c>
      <c r="CX17" s="32"/>
    </row>
    <row r="18" spans="1:102" x14ac:dyDescent="0.2">
      <c r="A18" s="17" t="s">
        <v>26</v>
      </c>
      <c r="B18" s="18">
        <v>196</v>
      </c>
      <c r="C18" s="19">
        <v>122</v>
      </c>
      <c r="D18" s="20">
        <f t="shared" si="0"/>
        <v>0.62244897959183676</v>
      </c>
      <c r="E18" s="19">
        <v>119</v>
      </c>
      <c r="F18" s="21">
        <f t="shared" si="32"/>
        <v>0.97540983606557374</v>
      </c>
      <c r="G18" s="19">
        <v>82</v>
      </c>
      <c r="H18" s="20">
        <f t="shared" si="34"/>
        <v>0.68907563025210083</v>
      </c>
      <c r="I18" s="32"/>
      <c r="J18" s="19">
        <v>17</v>
      </c>
      <c r="K18" s="20">
        <f t="shared" si="1"/>
        <v>0.14285714285714285</v>
      </c>
      <c r="L18" s="32"/>
      <c r="M18" s="19">
        <v>3</v>
      </c>
      <c r="N18" s="20">
        <f t="shared" si="2"/>
        <v>2.5210084033613446E-2</v>
      </c>
      <c r="O18" s="32"/>
      <c r="P18" s="19">
        <v>4</v>
      </c>
      <c r="Q18" s="20">
        <f t="shared" si="3"/>
        <v>3.3613445378151259E-2</v>
      </c>
      <c r="R18" s="32"/>
      <c r="S18" s="19">
        <v>10</v>
      </c>
      <c r="T18" s="20">
        <f t="shared" si="4"/>
        <v>8.4033613445378158E-2</v>
      </c>
      <c r="U18" s="32"/>
      <c r="V18" s="19">
        <f t="shared" si="33"/>
        <v>3</v>
      </c>
      <c r="W18" s="20">
        <f t="shared" si="5"/>
        <v>2.5210084033613446E-2</v>
      </c>
      <c r="X18" s="32"/>
      <c r="Y18" s="19">
        <v>0</v>
      </c>
      <c r="Z18" s="20">
        <f t="shared" si="6"/>
        <v>0</v>
      </c>
      <c r="AA18" s="32"/>
      <c r="AB18" s="19">
        <v>1</v>
      </c>
      <c r="AC18" s="20">
        <f t="shared" si="7"/>
        <v>8.4033613445378148E-3</v>
      </c>
      <c r="AD18" s="32"/>
      <c r="AE18" s="19">
        <v>0</v>
      </c>
      <c r="AF18" s="20">
        <f t="shared" si="8"/>
        <v>0</v>
      </c>
      <c r="AG18" s="32"/>
      <c r="AH18" s="19">
        <v>0</v>
      </c>
      <c r="AI18" s="20">
        <f t="shared" si="9"/>
        <v>0</v>
      </c>
      <c r="AJ18" s="32"/>
      <c r="AK18" s="19">
        <v>0</v>
      </c>
      <c r="AL18" s="20">
        <f t="shared" si="10"/>
        <v>0</v>
      </c>
      <c r="AM18" s="32"/>
      <c r="AN18" s="19">
        <v>0</v>
      </c>
      <c r="AO18" s="20">
        <f t="shared" si="11"/>
        <v>0</v>
      </c>
      <c r="AP18" s="32"/>
      <c r="AQ18" s="19">
        <v>0</v>
      </c>
      <c r="AR18" s="20">
        <f t="shared" si="12"/>
        <v>0</v>
      </c>
      <c r="AS18" s="32"/>
      <c r="AT18" s="19">
        <v>0</v>
      </c>
      <c r="AU18" s="20">
        <f t="shared" si="13"/>
        <v>0</v>
      </c>
      <c r="AV18" s="32"/>
      <c r="AW18" s="19">
        <v>0</v>
      </c>
      <c r="AX18" s="20">
        <f t="shared" si="14"/>
        <v>0</v>
      </c>
      <c r="AY18" s="32"/>
      <c r="AZ18" s="19">
        <v>1</v>
      </c>
      <c r="BA18" s="20">
        <f t="shared" si="15"/>
        <v>8.4033613445378148E-3</v>
      </c>
      <c r="BB18" s="32"/>
      <c r="BC18" s="19">
        <v>0</v>
      </c>
      <c r="BD18" s="20">
        <f t="shared" si="16"/>
        <v>0</v>
      </c>
      <c r="BE18" s="32"/>
      <c r="BF18" s="19">
        <v>0</v>
      </c>
      <c r="BG18" s="20">
        <f t="shared" si="17"/>
        <v>0</v>
      </c>
      <c r="BH18" s="32"/>
      <c r="BI18" s="19">
        <v>0</v>
      </c>
      <c r="BJ18" s="20">
        <f t="shared" si="18"/>
        <v>0</v>
      </c>
      <c r="BK18" s="32"/>
      <c r="BL18" s="19">
        <v>0</v>
      </c>
      <c r="BM18" s="20">
        <f t="shared" si="19"/>
        <v>0</v>
      </c>
      <c r="BN18" s="32"/>
      <c r="BO18" s="19">
        <v>0</v>
      </c>
      <c r="BP18" s="20">
        <f t="shared" si="20"/>
        <v>0</v>
      </c>
      <c r="BQ18" s="32"/>
      <c r="BR18" s="19">
        <v>0</v>
      </c>
      <c r="BS18" s="20">
        <f t="shared" si="21"/>
        <v>0</v>
      </c>
      <c r="BT18" s="32"/>
      <c r="BU18" s="19">
        <v>0</v>
      </c>
      <c r="BV18" s="20">
        <f t="shared" si="22"/>
        <v>0</v>
      </c>
      <c r="BW18" s="32"/>
      <c r="BX18" s="19">
        <v>0</v>
      </c>
      <c r="BY18" s="20">
        <f t="shared" si="23"/>
        <v>0</v>
      </c>
      <c r="BZ18" s="32"/>
      <c r="CA18" s="19">
        <v>0</v>
      </c>
      <c r="CB18" s="20">
        <f t="shared" si="24"/>
        <v>0</v>
      </c>
      <c r="CC18" s="32"/>
      <c r="CD18" s="19">
        <v>0</v>
      </c>
      <c r="CE18" s="20">
        <f t="shared" si="25"/>
        <v>0</v>
      </c>
      <c r="CF18" s="32"/>
      <c r="CG18" s="19">
        <v>0</v>
      </c>
      <c r="CH18" s="20">
        <f t="shared" si="26"/>
        <v>0</v>
      </c>
      <c r="CI18" s="32"/>
      <c r="CJ18" s="19">
        <v>0</v>
      </c>
      <c r="CK18" s="20">
        <f t="shared" si="27"/>
        <v>0</v>
      </c>
      <c r="CL18" s="32"/>
      <c r="CM18" s="19">
        <v>0</v>
      </c>
      <c r="CN18" s="20">
        <f t="shared" si="28"/>
        <v>0</v>
      </c>
      <c r="CO18" s="32"/>
      <c r="CP18" s="19">
        <v>1</v>
      </c>
      <c r="CQ18" s="20">
        <f t="shared" si="29"/>
        <v>8.4033613445378148E-3</v>
      </c>
      <c r="CR18" s="32"/>
      <c r="CS18" s="19">
        <v>0</v>
      </c>
      <c r="CT18" s="20">
        <f t="shared" si="30"/>
        <v>0</v>
      </c>
      <c r="CU18" s="32"/>
      <c r="CV18" s="19">
        <v>0</v>
      </c>
      <c r="CW18" s="20">
        <f t="shared" si="31"/>
        <v>0</v>
      </c>
      <c r="CX18" s="32"/>
    </row>
    <row r="19" spans="1:102" x14ac:dyDescent="0.2">
      <c r="A19" s="17" t="s">
        <v>27</v>
      </c>
      <c r="B19" s="18">
        <v>727</v>
      </c>
      <c r="C19" s="19">
        <v>326</v>
      </c>
      <c r="D19" s="20">
        <f t="shared" si="0"/>
        <v>0.44841815680880331</v>
      </c>
      <c r="E19" s="19">
        <v>317</v>
      </c>
      <c r="F19" s="21">
        <f t="shared" si="32"/>
        <v>0.97239263803680986</v>
      </c>
      <c r="G19" s="19">
        <v>193</v>
      </c>
      <c r="H19" s="20">
        <f t="shared" si="34"/>
        <v>0.60883280757097791</v>
      </c>
      <c r="I19" s="32"/>
      <c r="J19" s="19">
        <v>30</v>
      </c>
      <c r="K19" s="20">
        <f t="shared" si="1"/>
        <v>9.4637223974763401E-2</v>
      </c>
      <c r="L19" s="32"/>
      <c r="M19" s="19">
        <v>32</v>
      </c>
      <c r="N19" s="20">
        <f t="shared" si="2"/>
        <v>0.10094637223974763</v>
      </c>
      <c r="O19" s="32"/>
      <c r="P19" s="19">
        <v>11</v>
      </c>
      <c r="Q19" s="20">
        <f t="shared" si="3"/>
        <v>3.4700315457413249E-2</v>
      </c>
      <c r="R19" s="32"/>
      <c r="S19" s="19">
        <v>39</v>
      </c>
      <c r="T19" s="20">
        <f t="shared" si="4"/>
        <v>0.12302839116719243</v>
      </c>
      <c r="U19" s="32"/>
      <c r="V19" s="19">
        <f t="shared" si="33"/>
        <v>12</v>
      </c>
      <c r="W19" s="20">
        <f t="shared" si="5"/>
        <v>3.7854889589905363E-2</v>
      </c>
      <c r="X19" s="32"/>
      <c r="Y19" s="19">
        <v>2</v>
      </c>
      <c r="Z19" s="20">
        <f t="shared" si="6"/>
        <v>6.3091482649842269E-3</v>
      </c>
      <c r="AA19" s="32"/>
      <c r="AB19" s="19">
        <v>1</v>
      </c>
      <c r="AC19" s="20">
        <f t="shared" si="7"/>
        <v>3.1545741324921135E-3</v>
      </c>
      <c r="AD19" s="32"/>
      <c r="AE19" s="19">
        <v>2</v>
      </c>
      <c r="AF19" s="20">
        <f t="shared" si="8"/>
        <v>6.3091482649842269E-3</v>
      </c>
      <c r="AG19" s="32"/>
      <c r="AH19" s="19">
        <v>0</v>
      </c>
      <c r="AI19" s="20">
        <f t="shared" si="9"/>
        <v>0</v>
      </c>
      <c r="AJ19" s="32"/>
      <c r="AK19" s="19">
        <v>1</v>
      </c>
      <c r="AL19" s="20">
        <f t="shared" si="10"/>
        <v>3.1545741324921135E-3</v>
      </c>
      <c r="AM19" s="32"/>
      <c r="AN19" s="19">
        <v>0</v>
      </c>
      <c r="AO19" s="20">
        <f t="shared" si="11"/>
        <v>0</v>
      </c>
      <c r="AP19" s="32"/>
      <c r="AQ19" s="19">
        <v>0</v>
      </c>
      <c r="AR19" s="20">
        <f t="shared" si="12"/>
        <v>0</v>
      </c>
      <c r="AS19" s="32"/>
      <c r="AT19" s="19">
        <v>2</v>
      </c>
      <c r="AU19" s="20">
        <f t="shared" si="13"/>
        <v>6.3091482649842269E-3</v>
      </c>
      <c r="AV19" s="32"/>
      <c r="AW19" s="19">
        <v>0</v>
      </c>
      <c r="AX19" s="20">
        <f t="shared" si="14"/>
        <v>0</v>
      </c>
      <c r="AY19" s="32"/>
      <c r="AZ19" s="19">
        <v>0</v>
      </c>
      <c r="BA19" s="20">
        <f t="shared" si="15"/>
        <v>0</v>
      </c>
      <c r="BB19" s="32"/>
      <c r="BC19" s="19">
        <v>0</v>
      </c>
      <c r="BD19" s="20">
        <f t="shared" si="16"/>
        <v>0</v>
      </c>
      <c r="BE19" s="32"/>
      <c r="BF19" s="19">
        <v>0</v>
      </c>
      <c r="BG19" s="20">
        <f t="shared" si="17"/>
        <v>0</v>
      </c>
      <c r="BH19" s="32"/>
      <c r="BI19" s="19">
        <v>2</v>
      </c>
      <c r="BJ19" s="20">
        <f t="shared" si="18"/>
        <v>6.3091482649842269E-3</v>
      </c>
      <c r="BK19" s="32"/>
      <c r="BL19" s="19">
        <v>0</v>
      </c>
      <c r="BM19" s="20">
        <f t="shared" si="19"/>
        <v>0</v>
      </c>
      <c r="BN19" s="32"/>
      <c r="BO19" s="19">
        <v>0</v>
      </c>
      <c r="BP19" s="20">
        <f t="shared" si="20"/>
        <v>0</v>
      </c>
      <c r="BQ19" s="32"/>
      <c r="BR19" s="19">
        <v>0</v>
      </c>
      <c r="BS19" s="20">
        <f t="shared" si="21"/>
        <v>0</v>
      </c>
      <c r="BT19" s="32"/>
      <c r="BU19" s="19">
        <v>0</v>
      </c>
      <c r="BV19" s="20">
        <f t="shared" si="22"/>
        <v>0</v>
      </c>
      <c r="BW19" s="32"/>
      <c r="BX19" s="19">
        <v>1</v>
      </c>
      <c r="BY19" s="20">
        <f t="shared" si="23"/>
        <v>3.1545741324921135E-3</v>
      </c>
      <c r="BZ19" s="32"/>
      <c r="CA19" s="19">
        <v>0</v>
      </c>
      <c r="CB19" s="20">
        <f t="shared" si="24"/>
        <v>0</v>
      </c>
      <c r="CC19" s="32"/>
      <c r="CD19" s="19">
        <v>0</v>
      </c>
      <c r="CE19" s="20">
        <f t="shared" si="25"/>
        <v>0</v>
      </c>
      <c r="CF19" s="32"/>
      <c r="CG19" s="19">
        <v>0</v>
      </c>
      <c r="CH19" s="20">
        <f t="shared" si="26"/>
        <v>0</v>
      </c>
      <c r="CI19" s="32"/>
      <c r="CJ19" s="19">
        <v>0</v>
      </c>
      <c r="CK19" s="20">
        <f t="shared" si="27"/>
        <v>0</v>
      </c>
      <c r="CL19" s="32"/>
      <c r="CM19" s="19">
        <v>0</v>
      </c>
      <c r="CN19" s="20">
        <f t="shared" si="28"/>
        <v>0</v>
      </c>
      <c r="CO19" s="32"/>
      <c r="CP19" s="19">
        <v>0</v>
      </c>
      <c r="CQ19" s="20">
        <f t="shared" si="29"/>
        <v>0</v>
      </c>
      <c r="CR19" s="32"/>
      <c r="CS19" s="19">
        <v>0</v>
      </c>
      <c r="CT19" s="20">
        <f t="shared" si="30"/>
        <v>0</v>
      </c>
      <c r="CU19" s="32"/>
      <c r="CV19" s="19">
        <v>1</v>
      </c>
      <c r="CW19" s="20">
        <f t="shared" si="31"/>
        <v>3.1545741324921135E-3</v>
      </c>
      <c r="CX19" s="32"/>
    </row>
    <row r="20" spans="1:102" x14ac:dyDescent="0.2">
      <c r="A20" s="17" t="s">
        <v>29</v>
      </c>
      <c r="B20" s="18">
        <v>766</v>
      </c>
      <c r="C20" s="19">
        <v>308</v>
      </c>
      <c r="D20" s="20">
        <f t="shared" si="0"/>
        <v>0.40208877284595301</v>
      </c>
      <c r="E20" s="19">
        <v>302</v>
      </c>
      <c r="F20" s="21">
        <f t="shared" si="32"/>
        <v>0.98051948051948057</v>
      </c>
      <c r="G20" s="19">
        <v>145</v>
      </c>
      <c r="H20" s="20">
        <f t="shared" si="34"/>
        <v>0.48013245033112584</v>
      </c>
      <c r="I20" s="32"/>
      <c r="J20" s="19">
        <v>68</v>
      </c>
      <c r="K20" s="20">
        <f t="shared" si="1"/>
        <v>0.2251655629139073</v>
      </c>
      <c r="L20" s="32"/>
      <c r="M20" s="19">
        <v>21</v>
      </c>
      <c r="N20" s="20">
        <f t="shared" si="2"/>
        <v>6.9536423841059597E-2</v>
      </c>
      <c r="O20" s="32"/>
      <c r="P20" s="19">
        <v>9</v>
      </c>
      <c r="Q20" s="20">
        <f t="shared" si="3"/>
        <v>2.9801324503311258E-2</v>
      </c>
      <c r="R20" s="32"/>
      <c r="S20" s="19">
        <v>41</v>
      </c>
      <c r="T20" s="20">
        <f t="shared" si="4"/>
        <v>0.13576158940397351</v>
      </c>
      <c r="U20" s="32"/>
      <c r="V20" s="19">
        <f t="shared" si="33"/>
        <v>18</v>
      </c>
      <c r="W20" s="20">
        <f t="shared" si="5"/>
        <v>5.9602649006622516E-2</v>
      </c>
      <c r="X20" s="32"/>
      <c r="Y20" s="19">
        <v>2</v>
      </c>
      <c r="Z20" s="20">
        <f t="shared" si="6"/>
        <v>6.6225165562913907E-3</v>
      </c>
      <c r="AA20" s="32"/>
      <c r="AB20" s="19">
        <v>0</v>
      </c>
      <c r="AC20" s="20">
        <f t="shared" si="7"/>
        <v>0</v>
      </c>
      <c r="AD20" s="32"/>
      <c r="AE20" s="19">
        <v>4</v>
      </c>
      <c r="AF20" s="20">
        <f t="shared" si="8"/>
        <v>1.3245033112582781E-2</v>
      </c>
      <c r="AG20" s="32"/>
      <c r="AH20" s="19">
        <v>0</v>
      </c>
      <c r="AI20" s="20">
        <f t="shared" si="9"/>
        <v>0</v>
      </c>
      <c r="AJ20" s="32"/>
      <c r="AK20" s="19">
        <v>0</v>
      </c>
      <c r="AL20" s="20">
        <f t="shared" si="10"/>
        <v>0</v>
      </c>
      <c r="AM20" s="32"/>
      <c r="AN20" s="19">
        <v>0</v>
      </c>
      <c r="AO20" s="20">
        <f t="shared" si="11"/>
        <v>0</v>
      </c>
      <c r="AP20" s="32"/>
      <c r="AQ20" s="19">
        <v>0</v>
      </c>
      <c r="AR20" s="20">
        <f t="shared" si="12"/>
        <v>0</v>
      </c>
      <c r="AS20" s="32"/>
      <c r="AT20" s="19">
        <v>3</v>
      </c>
      <c r="AU20" s="20">
        <f t="shared" si="13"/>
        <v>9.9337748344370865E-3</v>
      </c>
      <c r="AV20" s="32"/>
      <c r="AW20" s="19">
        <v>0</v>
      </c>
      <c r="AX20" s="20">
        <f t="shared" si="14"/>
        <v>0</v>
      </c>
      <c r="AY20" s="32"/>
      <c r="AZ20" s="19">
        <v>0</v>
      </c>
      <c r="BA20" s="20">
        <f t="shared" si="15"/>
        <v>0</v>
      </c>
      <c r="BB20" s="32"/>
      <c r="BC20" s="19">
        <v>0</v>
      </c>
      <c r="BD20" s="20">
        <f t="shared" si="16"/>
        <v>0</v>
      </c>
      <c r="BE20" s="32"/>
      <c r="BF20" s="19">
        <v>0</v>
      </c>
      <c r="BG20" s="20">
        <f t="shared" si="17"/>
        <v>0</v>
      </c>
      <c r="BH20" s="32"/>
      <c r="BI20" s="19">
        <v>1</v>
      </c>
      <c r="BJ20" s="20">
        <f t="shared" si="18"/>
        <v>3.3112582781456954E-3</v>
      </c>
      <c r="BK20" s="32"/>
      <c r="BL20" s="19">
        <v>0</v>
      </c>
      <c r="BM20" s="20">
        <f t="shared" si="19"/>
        <v>0</v>
      </c>
      <c r="BN20" s="32"/>
      <c r="BO20" s="19">
        <v>1</v>
      </c>
      <c r="BP20" s="20">
        <f t="shared" si="20"/>
        <v>3.3112582781456954E-3</v>
      </c>
      <c r="BQ20" s="32"/>
      <c r="BR20" s="19">
        <v>0</v>
      </c>
      <c r="BS20" s="20">
        <f t="shared" si="21"/>
        <v>0</v>
      </c>
      <c r="BT20" s="32"/>
      <c r="BU20" s="19">
        <v>1</v>
      </c>
      <c r="BV20" s="20">
        <f t="shared" si="22"/>
        <v>3.3112582781456954E-3</v>
      </c>
      <c r="BW20" s="32"/>
      <c r="BX20" s="19">
        <v>0</v>
      </c>
      <c r="BY20" s="20">
        <f t="shared" si="23"/>
        <v>0</v>
      </c>
      <c r="BZ20" s="32"/>
      <c r="CA20" s="19">
        <v>0</v>
      </c>
      <c r="CB20" s="20">
        <f t="shared" si="24"/>
        <v>0</v>
      </c>
      <c r="CC20" s="32"/>
      <c r="CD20" s="19">
        <v>0</v>
      </c>
      <c r="CE20" s="20">
        <f t="shared" si="25"/>
        <v>0</v>
      </c>
      <c r="CF20" s="32"/>
      <c r="CG20" s="19">
        <v>0</v>
      </c>
      <c r="CH20" s="20">
        <f t="shared" si="26"/>
        <v>0</v>
      </c>
      <c r="CI20" s="32"/>
      <c r="CJ20" s="19">
        <v>0</v>
      </c>
      <c r="CK20" s="20">
        <f t="shared" si="27"/>
        <v>0</v>
      </c>
      <c r="CL20" s="32"/>
      <c r="CM20" s="19">
        <v>0</v>
      </c>
      <c r="CN20" s="20">
        <f t="shared" si="28"/>
        <v>0</v>
      </c>
      <c r="CO20" s="32"/>
      <c r="CP20" s="19">
        <v>1</v>
      </c>
      <c r="CQ20" s="20">
        <f t="shared" si="29"/>
        <v>3.3112582781456954E-3</v>
      </c>
      <c r="CR20" s="32"/>
      <c r="CS20" s="19">
        <v>3</v>
      </c>
      <c r="CT20" s="20">
        <f t="shared" si="30"/>
        <v>9.9337748344370865E-3</v>
      </c>
      <c r="CU20" s="32"/>
      <c r="CV20" s="19">
        <v>2</v>
      </c>
      <c r="CW20" s="20">
        <f t="shared" si="31"/>
        <v>6.6225165562913907E-3</v>
      </c>
      <c r="CX20" s="32"/>
    </row>
    <row r="21" spans="1:102" x14ac:dyDescent="0.2">
      <c r="A21" s="17" t="s">
        <v>73</v>
      </c>
      <c r="B21" s="18"/>
      <c r="C21" s="19">
        <v>348</v>
      </c>
      <c r="D21" s="20"/>
      <c r="E21" s="19">
        <v>344</v>
      </c>
      <c r="F21" s="21">
        <f t="shared" si="32"/>
        <v>0.9885057471264368</v>
      </c>
      <c r="G21" s="19">
        <v>190</v>
      </c>
      <c r="H21" s="20">
        <f t="shared" si="34"/>
        <v>0.55232558139534882</v>
      </c>
      <c r="I21" s="32"/>
      <c r="J21" s="19">
        <v>55</v>
      </c>
      <c r="K21" s="20">
        <f t="shared" si="1"/>
        <v>0.15988372093023256</v>
      </c>
      <c r="L21" s="32"/>
      <c r="M21" s="19">
        <v>14</v>
      </c>
      <c r="N21" s="20">
        <f t="shared" si="2"/>
        <v>4.0697674418604654E-2</v>
      </c>
      <c r="O21" s="32"/>
      <c r="P21" s="19">
        <v>17</v>
      </c>
      <c r="Q21" s="20">
        <f t="shared" si="3"/>
        <v>4.9418604651162788E-2</v>
      </c>
      <c r="R21" s="32"/>
      <c r="S21" s="19">
        <v>55</v>
      </c>
      <c r="T21" s="20">
        <f t="shared" si="4"/>
        <v>0.15988372093023256</v>
      </c>
      <c r="U21" s="32"/>
      <c r="V21" s="19">
        <f t="shared" si="33"/>
        <v>13</v>
      </c>
      <c r="W21" s="20">
        <f t="shared" si="5"/>
        <v>3.7790697674418602E-2</v>
      </c>
      <c r="X21" s="32"/>
      <c r="Y21" s="19">
        <v>0</v>
      </c>
      <c r="Z21" s="20">
        <f t="shared" si="6"/>
        <v>0</v>
      </c>
      <c r="AA21" s="32"/>
      <c r="AB21" s="19">
        <v>1</v>
      </c>
      <c r="AC21" s="20">
        <f t="shared" si="7"/>
        <v>2.9069767441860465E-3</v>
      </c>
      <c r="AD21" s="32"/>
      <c r="AE21" s="19">
        <v>3</v>
      </c>
      <c r="AF21" s="20">
        <f t="shared" si="8"/>
        <v>8.7209302325581394E-3</v>
      </c>
      <c r="AG21" s="32"/>
      <c r="AH21" s="19">
        <v>0</v>
      </c>
      <c r="AI21" s="20">
        <f t="shared" si="9"/>
        <v>0</v>
      </c>
      <c r="AJ21" s="32"/>
      <c r="AK21" s="19">
        <v>0</v>
      </c>
      <c r="AL21" s="20">
        <f t="shared" si="10"/>
        <v>0</v>
      </c>
      <c r="AM21" s="32"/>
      <c r="AN21" s="19">
        <v>0</v>
      </c>
      <c r="AO21" s="20">
        <f t="shared" si="11"/>
        <v>0</v>
      </c>
      <c r="AP21" s="32"/>
      <c r="AQ21" s="19">
        <v>0</v>
      </c>
      <c r="AR21" s="20">
        <f t="shared" si="12"/>
        <v>0</v>
      </c>
      <c r="AS21" s="32"/>
      <c r="AT21" s="19">
        <v>0</v>
      </c>
      <c r="AU21" s="20">
        <f t="shared" si="13"/>
        <v>0</v>
      </c>
      <c r="AV21" s="32"/>
      <c r="AW21" s="19">
        <v>0</v>
      </c>
      <c r="AX21" s="20">
        <f t="shared" si="14"/>
        <v>0</v>
      </c>
      <c r="AY21" s="32"/>
      <c r="AZ21" s="19">
        <v>0</v>
      </c>
      <c r="BA21" s="20">
        <f t="shared" si="15"/>
        <v>0</v>
      </c>
      <c r="BB21" s="32"/>
      <c r="BC21" s="19">
        <v>0</v>
      </c>
      <c r="BD21" s="20">
        <f t="shared" si="16"/>
        <v>0</v>
      </c>
      <c r="BE21" s="32"/>
      <c r="BF21" s="19">
        <v>0</v>
      </c>
      <c r="BG21" s="20">
        <f t="shared" si="17"/>
        <v>0</v>
      </c>
      <c r="BH21" s="32"/>
      <c r="BI21" s="19">
        <v>0</v>
      </c>
      <c r="BJ21" s="20">
        <f t="shared" si="18"/>
        <v>0</v>
      </c>
      <c r="BK21" s="32"/>
      <c r="BL21" s="19">
        <v>0</v>
      </c>
      <c r="BM21" s="20">
        <f t="shared" si="19"/>
        <v>0</v>
      </c>
      <c r="BN21" s="32"/>
      <c r="BO21" s="19">
        <v>0</v>
      </c>
      <c r="BP21" s="20">
        <f t="shared" si="20"/>
        <v>0</v>
      </c>
      <c r="BQ21" s="32"/>
      <c r="BR21" s="19">
        <v>2</v>
      </c>
      <c r="BS21" s="20">
        <f t="shared" si="21"/>
        <v>5.8139534883720929E-3</v>
      </c>
      <c r="BT21" s="32"/>
      <c r="BU21" s="19">
        <v>4</v>
      </c>
      <c r="BV21" s="20">
        <f t="shared" si="22"/>
        <v>1.1627906976744186E-2</v>
      </c>
      <c r="BW21" s="32"/>
      <c r="BX21" s="19">
        <v>0</v>
      </c>
      <c r="BY21" s="20">
        <f t="shared" si="23"/>
        <v>0</v>
      </c>
      <c r="BZ21" s="32"/>
      <c r="CA21" s="19">
        <v>0</v>
      </c>
      <c r="CB21" s="20">
        <f t="shared" si="24"/>
        <v>0</v>
      </c>
      <c r="CC21" s="32"/>
      <c r="CD21" s="19">
        <v>0</v>
      </c>
      <c r="CE21" s="20">
        <f t="shared" si="25"/>
        <v>0</v>
      </c>
      <c r="CF21" s="32"/>
      <c r="CG21" s="19">
        <v>0</v>
      </c>
      <c r="CH21" s="20">
        <f t="shared" si="26"/>
        <v>0</v>
      </c>
      <c r="CI21" s="32"/>
      <c r="CJ21" s="19">
        <v>0</v>
      </c>
      <c r="CK21" s="20">
        <f t="shared" si="27"/>
        <v>0</v>
      </c>
      <c r="CL21" s="32"/>
      <c r="CM21" s="19">
        <v>0</v>
      </c>
      <c r="CN21" s="20">
        <f t="shared" si="28"/>
        <v>0</v>
      </c>
      <c r="CO21" s="32"/>
      <c r="CP21" s="19">
        <v>1</v>
      </c>
      <c r="CQ21" s="20">
        <f t="shared" si="29"/>
        <v>2.9069767441860465E-3</v>
      </c>
      <c r="CR21" s="32"/>
      <c r="CS21" s="19">
        <v>0</v>
      </c>
      <c r="CT21" s="20">
        <f t="shared" si="30"/>
        <v>0</v>
      </c>
      <c r="CU21" s="32"/>
      <c r="CV21" s="19">
        <v>2</v>
      </c>
      <c r="CW21" s="20">
        <f t="shared" si="31"/>
        <v>5.8139534883720929E-3</v>
      </c>
      <c r="CX21" s="32"/>
    </row>
    <row r="22" spans="1:102" x14ac:dyDescent="0.2">
      <c r="A22" s="17" t="s">
        <v>74</v>
      </c>
      <c r="B22" s="18"/>
      <c r="C22" s="19">
        <v>379</v>
      </c>
      <c r="D22" s="20"/>
      <c r="E22" s="19">
        <v>378</v>
      </c>
      <c r="F22" s="21">
        <f t="shared" si="32"/>
        <v>0.99736147757255933</v>
      </c>
      <c r="G22" s="19">
        <v>202</v>
      </c>
      <c r="H22" s="20">
        <f t="shared" si="34"/>
        <v>0.53439153439153442</v>
      </c>
      <c r="I22" s="32"/>
      <c r="J22" s="19">
        <v>57</v>
      </c>
      <c r="K22" s="20">
        <f t="shared" si="1"/>
        <v>0.15079365079365079</v>
      </c>
      <c r="L22" s="32"/>
      <c r="M22" s="19">
        <v>24</v>
      </c>
      <c r="N22" s="20">
        <f t="shared" si="2"/>
        <v>6.3492063492063489E-2</v>
      </c>
      <c r="O22" s="32"/>
      <c r="P22" s="19">
        <v>8</v>
      </c>
      <c r="Q22" s="20">
        <f t="shared" si="3"/>
        <v>2.1164021164021163E-2</v>
      </c>
      <c r="R22" s="32"/>
      <c r="S22" s="19">
        <v>57</v>
      </c>
      <c r="T22" s="20">
        <f t="shared" si="4"/>
        <v>0.15079365079365079</v>
      </c>
      <c r="U22" s="32"/>
      <c r="V22" s="19">
        <f t="shared" si="33"/>
        <v>30</v>
      </c>
      <c r="W22" s="20">
        <f t="shared" si="5"/>
        <v>7.9365079365079361E-2</v>
      </c>
      <c r="X22" s="32"/>
      <c r="Y22" s="19">
        <v>2</v>
      </c>
      <c r="Z22" s="20">
        <f t="shared" si="6"/>
        <v>5.2910052910052907E-3</v>
      </c>
      <c r="AA22" s="32"/>
      <c r="AB22" s="19">
        <v>4</v>
      </c>
      <c r="AC22" s="20">
        <f t="shared" si="7"/>
        <v>1.0582010582010581E-2</v>
      </c>
      <c r="AD22" s="32"/>
      <c r="AE22" s="19">
        <v>2</v>
      </c>
      <c r="AF22" s="20">
        <f t="shared" si="8"/>
        <v>5.2910052910052907E-3</v>
      </c>
      <c r="AG22" s="32"/>
      <c r="AH22" s="19">
        <v>2</v>
      </c>
      <c r="AI22" s="20">
        <f t="shared" si="9"/>
        <v>5.2910052910052907E-3</v>
      </c>
      <c r="AJ22" s="32"/>
      <c r="AK22" s="19">
        <v>3</v>
      </c>
      <c r="AL22" s="20">
        <f t="shared" si="10"/>
        <v>7.9365079365079361E-3</v>
      </c>
      <c r="AM22" s="32"/>
      <c r="AN22" s="19">
        <v>0</v>
      </c>
      <c r="AO22" s="20">
        <f t="shared" si="11"/>
        <v>0</v>
      </c>
      <c r="AP22" s="32"/>
      <c r="AQ22" s="19">
        <v>2</v>
      </c>
      <c r="AR22" s="20">
        <f t="shared" si="12"/>
        <v>5.2910052910052907E-3</v>
      </c>
      <c r="AS22" s="32"/>
      <c r="AT22" s="19">
        <v>5</v>
      </c>
      <c r="AU22" s="20">
        <f t="shared" si="13"/>
        <v>1.3227513227513227E-2</v>
      </c>
      <c r="AV22" s="32"/>
      <c r="AW22" s="19">
        <v>0</v>
      </c>
      <c r="AX22" s="20">
        <f t="shared" si="14"/>
        <v>0</v>
      </c>
      <c r="AY22" s="32"/>
      <c r="AZ22" s="19">
        <v>0</v>
      </c>
      <c r="BA22" s="20">
        <f t="shared" si="15"/>
        <v>0</v>
      </c>
      <c r="BB22" s="32"/>
      <c r="BC22" s="19">
        <v>0</v>
      </c>
      <c r="BD22" s="20">
        <f t="shared" si="16"/>
        <v>0</v>
      </c>
      <c r="BE22" s="32"/>
      <c r="BF22" s="19">
        <v>0</v>
      </c>
      <c r="BG22" s="20">
        <f t="shared" si="17"/>
        <v>0</v>
      </c>
      <c r="BH22" s="32"/>
      <c r="BI22" s="19">
        <v>1</v>
      </c>
      <c r="BJ22" s="20">
        <f t="shared" si="18"/>
        <v>2.6455026455026454E-3</v>
      </c>
      <c r="BK22" s="32"/>
      <c r="BL22" s="19">
        <v>0</v>
      </c>
      <c r="BM22" s="20">
        <f t="shared" si="19"/>
        <v>0</v>
      </c>
      <c r="BN22" s="32"/>
      <c r="BO22" s="19">
        <v>1</v>
      </c>
      <c r="BP22" s="20">
        <f t="shared" si="20"/>
        <v>2.6455026455026454E-3</v>
      </c>
      <c r="BQ22" s="32"/>
      <c r="BR22" s="19">
        <v>2</v>
      </c>
      <c r="BS22" s="20">
        <f t="shared" si="21"/>
        <v>5.2910052910052907E-3</v>
      </c>
      <c r="BT22" s="32"/>
      <c r="BU22" s="19">
        <v>0</v>
      </c>
      <c r="BV22" s="20">
        <f t="shared" si="22"/>
        <v>0</v>
      </c>
      <c r="BW22" s="32"/>
      <c r="BX22" s="19">
        <v>0</v>
      </c>
      <c r="BY22" s="20">
        <f t="shared" si="23"/>
        <v>0</v>
      </c>
      <c r="BZ22" s="32"/>
      <c r="CA22" s="19">
        <v>1</v>
      </c>
      <c r="CB22" s="20">
        <f t="shared" si="24"/>
        <v>2.6455026455026454E-3</v>
      </c>
      <c r="CC22" s="32"/>
      <c r="CD22" s="19">
        <v>0</v>
      </c>
      <c r="CE22" s="20">
        <f t="shared" si="25"/>
        <v>0</v>
      </c>
      <c r="CF22" s="32"/>
      <c r="CG22" s="19">
        <v>0</v>
      </c>
      <c r="CH22" s="20">
        <f t="shared" si="26"/>
        <v>0</v>
      </c>
      <c r="CI22" s="32"/>
      <c r="CJ22" s="19">
        <v>2</v>
      </c>
      <c r="CK22" s="20">
        <f t="shared" si="27"/>
        <v>5.2910052910052907E-3</v>
      </c>
      <c r="CL22" s="32"/>
      <c r="CM22" s="19">
        <v>0</v>
      </c>
      <c r="CN22" s="20">
        <f t="shared" si="28"/>
        <v>0</v>
      </c>
      <c r="CO22" s="32"/>
      <c r="CP22" s="19">
        <v>3</v>
      </c>
      <c r="CQ22" s="20">
        <f t="shared" si="29"/>
        <v>7.9365079365079361E-3</v>
      </c>
      <c r="CR22" s="32"/>
      <c r="CS22" s="19">
        <v>0</v>
      </c>
      <c r="CT22" s="20">
        <f t="shared" si="30"/>
        <v>0</v>
      </c>
      <c r="CU22" s="32"/>
      <c r="CV22" s="19">
        <v>0</v>
      </c>
      <c r="CW22" s="20">
        <f t="shared" si="31"/>
        <v>0</v>
      </c>
      <c r="CX22" s="32"/>
    </row>
    <row r="23" spans="1:102" x14ac:dyDescent="0.2">
      <c r="A23" s="22" t="s">
        <v>7</v>
      </c>
      <c r="B23" s="23"/>
      <c r="C23" s="24">
        <f>C21+C22</f>
        <v>727</v>
      </c>
      <c r="D23" s="25"/>
      <c r="E23" s="24">
        <f>E21+E22</f>
        <v>722</v>
      </c>
      <c r="F23" s="26">
        <f t="shared" si="32"/>
        <v>0.99312242090784042</v>
      </c>
      <c r="G23" s="24">
        <f>G21+G22</f>
        <v>392</v>
      </c>
      <c r="H23" s="25">
        <f t="shared" si="34"/>
        <v>0.54293628808864269</v>
      </c>
      <c r="I23" s="32"/>
      <c r="J23" s="24">
        <f>J21+J22</f>
        <v>112</v>
      </c>
      <c r="K23" s="25">
        <f t="shared" si="1"/>
        <v>0.15512465373961218</v>
      </c>
      <c r="L23" s="32"/>
      <c r="M23" s="24">
        <f>M21+M22</f>
        <v>38</v>
      </c>
      <c r="N23" s="25">
        <f t="shared" si="2"/>
        <v>5.2631578947368418E-2</v>
      </c>
      <c r="O23" s="32"/>
      <c r="P23" s="24">
        <f>P21+P22</f>
        <v>25</v>
      </c>
      <c r="Q23" s="25">
        <f t="shared" si="3"/>
        <v>3.4626038781163437E-2</v>
      </c>
      <c r="R23" s="32"/>
      <c r="S23" s="24">
        <f>S21+S22</f>
        <v>112</v>
      </c>
      <c r="T23" s="25">
        <f t="shared" si="4"/>
        <v>0.15512465373961218</v>
      </c>
      <c r="U23" s="32"/>
      <c r="V23" s="24">
        <f>V21+V22</f>
        <v>43</v>
      </c>
      <c r="W23" s="25">
        <f t="shared" si="5"/>
        <v>5.9556786703601108E-2</v>
      </c>
      <c r="X23" s="32"/>
      <c r="Y23" s="24">
        <f>Y21+Y22</f>
        <v>2</v>
      </c>
      <c r="Z23" s="25">
        <f t="shared" si="6"/>
        <v>2.7700831024930748E-3</v>
      </c>
      <c r="AA23" s="32"/>
      <c r="AB23" s="24">
        <f>AB21+AB22</f>
        <v>5</v>
      </c>
      <c r="AC23" s="25">
        <f t="shared" si="7"/>
        <v>6.9252077562326868E-3</v>
      </c>
      <c r="AD23" s="32"/>
      <c r="AE23" s="24">
        <f>AE21+AE22</f>
        <v>5</v>
      </c>
      <c r="AF23" s="25">
        <f t="shared" si="8"/>
        <v>6.9252077562326868E-3</v>
      </c>
      <c r="AG23" s="32"/>
      <c r="AH23" s="24">
        <f>AH21+AH22</f>
        <v>2</v>
      </c>
      <c r="AI23" s="25">
        <f t="shared" si="9"/>
        <v>2.7700831024930748E-3</v>
      </c>
      <c r="AJ23" s="32"/>
      <c r="AK23" s="24">
        <f>AK21+AK22</f>
        <v>3</v>
      </c>
      <c r="AL23" s="25">
        <f t="shared" si="10"/>
        <v>4.1551246537396124E-3</v>
      </c>
      <c r="AM23" s="32"/>
      <c r="AN23" s="24">
        <f>AN21+AN22</f>
        <v>0</v>
      </c>
      <c r="AO23" s="25">
        <f t="shared" si="11"/>
        <v>0</v>
      </c>
      <c r="AP23" s="32"/>
      <c r="AQ23" s="24">
        <f>AQ21+AQ22</f>
        <v>2</v>
      </c>
      <c r="AR23" s="25">
        <f t="shared" si="12"/>
        <v>2.7700831024930748E-3</v>
      </c>
      <c r="AS23" s="32"/>
      <c r="AT23" s="24">
        <f>AT21+AT22</f>
        <v>5</v>
      </c>
      <c r="AU23" s="25">
        <f t="shared" si="13"/>
        <v>6.9252077562326868E-3</v>
      </c>
      <c r="AV23" s="32"/>
      <c r="AW23" s="24">
        <f>AW21+AW22</f>
        <v>0</v>
      </c>
      <c r="AX23" s="25">
        <f t="shared" si="14"/>
        <v>0</v>
      </c>
      <c r="AY23" s="32"/>
      <c r="AZ23" s="24">
        <f>AZ21+AZ22</f>
        <v>0</v>
      </c>
      <c r="BA23" s="25">
        <f t="shared" si="15"/>
        <v>0</v>
      </c>
      <c r="BB23" s="32"/>
      <c r="BC23" s="24">
        <f>BC21+BC22</f>
        <v>0</v>
      </c>
      <c r="BD23" s="25">
        <f t="shared" si="16"/>
        <v>0</v>
      </c>
      <c r="BE23" s="32"/>
      <c r="BF23" s="24">
        <f>BF21+BF22</f>
        <v>0</v>
      </c>
      <c r="BG23" s="25">
        <f t="shared" si="17"/>
        <v>0</v>
      </c>
      <c r="BH23" s="32"/>
      <c r="BI23" s="24">
        <f>BI21+BI22</f>
        <v>1</v>
      </c>
      <c r="BJ23" s="25">
        <f t="shared" si="18"/>
        <v>1.3850415512465374E-3</v>
      </c>
      <c r="BK23" s="32"/>
      <c r="BL23" s="24">
        <f>BL21+BL22</f>
        <v>0</v>
      </c>
      <c r="BM23" s="25">
        <f t="shared" si="19"/>
        <v>0</v>
      </c>
      <c r="BN23" s="32"/>
      <c r="BO23" s="24">
        <f>BO21+BO22</f>
        <v>1</v>
      </c>
      <c r="BP23" s="25">
        <f t="shared" si="20"/>
        <v>1.3850415512465374E-3</v>
      </c>
      <c r="BQ23" s="32"/>
      <c r="BR23" s="24">
        <f>BR21+BR22</f>
        <v>4</v>
      </c>
      <c r="BS23" s="25">
        <f t="shared" si="21"/>
        <v>5.5401662049861496E-3</v>
      </c>
      <c r="BT23" s="32"/>
      <c r="BU23" s="24">
        <f>BU21+BU22</f>
        <v>4</v>
      </c>
      <c r="BV23" s="25">
        <f t="shared" si="22"/>
        <v>5.5401662049861496E-3</v>
      </c>
      <c r="BW23" s="32"/>
      <c r="BX23" s="24">
        <f>BX21+BX22</f>
        <v>0</v>
      </c>
      <c r="BY23" s="25">
        <f t="shared" si="23"/>
        <v>0</v>
      </c>
      <c r="BZ23" s="32"/>
      <c r="CA23" s="24">
        <f>CA21+CA22</f>
        <v>1</v>
      </c>
      <c r="CB23" s="25">
        <f t="shared" si="24"/>
        <v>1.3850415512465374E-3</v>
      </c>
      <c r="CC23" s="32"/>
      <c r="CD23" s="24">
        <f>CD21+CD22</f>
        <v>0</v>
      </c>
      <c r="CE23" s="25">
        <f t="shared" si="25"/>
        <v>0</v>
      </c>
      <c r="CF23" s="32"/>
      <c r="CG23" s="24">
        <f>CG21+CG22</f>
        <v>0</v>
      </c>
      <c r="CH23" s="25">
        <f t="shared" si="26"/>
        <v>0</v>
      </c>
      <c r="CI23" s="32"/>
      <c r="CJ23" s="24">
        <f>CJ21+CJ22</f>
        <v>2</v>
      </c>
      <c r="CK23" s="25">
        <f t="shared" si="27"/>
        <v>2.7700831024930748E-3</v>
      </c>
      <c r="CL23" s="32"/>
      <c r="CM23" s="24">
        <f>CM21+CM22</f>
        <v>0</v>
      </c>
      <c r="CN23" s="25">
        <f t="shared" si="28"/>
        <v>0</v>
      </c>
      <c r="CO23" s="32"/>
      <c r="CP23" s="24">
        <f>CP21+CP22</f>
        <v>4</v>
      </c>
      <c r="CQ23" s="25">
        <f t="shared" si="29"/>
        <v>5.5401662049861496E-3</v>
      </c>
      <c r="CR23" s="32"/>
      <c r="CS23" s="24">
        <f>CS21+CS22</f>
        <v>0</v>
      </c>
      <c r="CT23" s="25">
        <f t="shared" si="30"/>
        <v>0</v>
      </c>
      <c r="CU23" s="32"/>
      <c r="CV23" s="24">
        <f>CV21+CV22</f>
        <v>2</v>
      </c>
      <c r="CW23" s="25">
        <f t="shared" si="31"/>
        <v>2.7700831024930748E-3</v>
      </c>
      <c r="CX23" s="32"/>
    </row>
    <row r="24" spans="1:102" x14ac:dyDescent="0.2">
      <c r="A24" s="27" t="s">
        <v>108</v>
      </c>
      <c r="B24" s="28">
        <f>SUM(B9:B22)</f>
        <v>11515</v>
      </c>
      <c r="C24" s="29">
        <f>SUM(C9:C22)</f>
        <v>5108</v>
      </c>
      <c r="D24" s="30">
        <f>C24/B24</f>
        <v>0.44359531046461137</v>
      </c>
      <c r="E24" s="29">
        <f>SUM(E9:E22)</f>
        <v>5017</v>
      </c>
      <c r="F24" s="31">
        <f t="shared" si="32"/>
        <v>0.98218480814408771</v>
      </c>
      <c r="G24" s="29">
        <f>SUM(G9:G22)</f>
        <v>2758</v>
      </c>
      <c r="H24" s="30">
        <f t="shared" si="34"/>
        <v>0.54973091488937609</v>
      </c>
      <c r="I24" s="56"/>
      <c r="J24" s="29">
        <f>SUM(J9:J22)</f>
        <v>979</v>
      </c>
      <c r="K24" s="30">
        <f t="shared" si="1"/>
        <v>0.1951365357783536</v>
      </c>
      <c r="L24" s="56"/>
      <c r="M24" s="29">
        <f>SUM(M9:M22)</f>
        <v>295</v>
      </c>
      <c r="N24" s="30">
        <f t="shared" si="2"/>
        <v>5.8800079728921664E-2</v>
      </c>
      <c r="O24" s="56"/>
      <c r="P24" s="29">
        <f>SUM(P9:P22)</f>
        <v>155</v>
      </c>
      <c r="Q24" s="30">
        <f t="shared" si="3"/>
        <v>3.0894957145704605E-2</v>
      </c>
      <c r="R24" s="56"/>
      <c r="S24" s="29">
        <f>SUM(S9:S22)</f>
        <v>584</v>
      </c>
      <c r="T24" s="30">
        <f t="shared" si="4"/>
        <v>0.11640422563284832</v>
      </c>
      <c r="U24" s="56"/>
      <c r="V24" s="29">
        <f>SUM(V9:V22)</f>
        <v>246</v>
      </c>
      <c r="W24" s="30">
        <f t="shared" si="5"/>
        <v>4.9033286824795692E-2</v>
      </c>
      <c r="X24" s="56"/>
      <c r="Y24" s="29">
        <f>SUM(Y9:Y22)</f>
        <v>23</v>
      </c>
      <c r="Z24" s="30">
        <f t="shared" si="6"/>
        <v>4.5844129958142318E-3</v>
      </c>
      <c r="AA24" s="56"/>
      <c r="AB24" s="29">
        <f>SUM(AB9:AB22)</f>
        <v>25</v>
      </c>
      <c r="AC24" s="30">
        <f t="shared" si="7"/>
        <v>4.9830576041459042E-3</v>
      </c>
      <c r="AD24" s="56"/>
      <c r="AE24" s="29">
        <f>SUM(AE9:AE22)</f>
        <v>44</v>
      </c>
      <c r="AF24" s="30">
        <f t="shared" si="8"/>
        <v>8.7701813832967903E-3</v>
      </c>
      <c r="AG24" s="56"/>
      <c r="AH24" s="29">
        <f>SUM(AH9:AH22)</f>
        <v>10</v>
      </c>
      <c r="AI24" s="30">
        <f t="shared" si="9"/>
        <v>1.9932230416583618E-3</v>
      </c>
      <c r="AJ24" s="56"/>
      <c r="AK24" s="29">
        <f>SUM(AK9:AK22)</f>
        <v>9</v>
      </c>
      <c r="AL24" s="30">
        <f t="shared" si="10"/>
        <v>1.7939007374925253E-3</v>
      </c>
      <c r="AM24" s="56"/>
      <c r="AN24" s="29">
        <f>SUM(AN9:AN22)</f>
        <v>2</v>
      </c>
      <c r="AO24" s="30">
        <f t="shared" si="11"/>
        <v>3.9864460833167234E-4</v>
      </c>
      <c r="AP24" s="56"/>
      <c r="AQ24" s="29">
        <f>SUM(AQ9:AQ22)</f>
        <v>7</v>
      </c>
      <c r="AR24" s="30">
        <f t="shared" si="12"/>
        <v>1.3952561291608531E-3</v>
      </c>
      <c r="AS24" s="56"/>
      <c r="AT24" s="29">
        <f>SUM(AT9:AT22)</f>
        <v>26</v>
      </c>
      <c r="AU24" s="30">
        <f t="shared" si="13"/>
        <v>5.18237990831174E-3</v>
      </c>
      <c r="AV24" s="56"/>
      <c r="AW24" s="29">
        <f>SUM(AW9:AW22)</f>
        <v>2</v>
      </c>
      <c r="AX24" s="30">
        <f t="shared" si="14"/>
        <v>3.9864460833167234E-4</v>
      </c>
      <c r="AY24" s="56"/>
      <c r="AZ24" s="29">
        <f>SUM(AZ9:AZ22)</f>
        <v>2</v>
      </c>
      <c r="BA24" s="30">
        <f t="shared" si="15"/>
        <v>3.9864460833167234E-4</v>
      </c>
      <c r="BB24" s="56"/>
      <c r="BC24" s="29">
        <f>SUM(BC9:BC22)</f>
        <v>0</v>
      </c>
      <c r="BD24" s="30">
        <f t="shared" si="16"/>
        <v>0</v>
      </c>
      <c r="BE24" s="56"/>
      <c r="BF24" s="29">
        <f>SUM(BF9:BF22)</f>
        <v>1</v>
      </c>
      <c r="BG24" s="30">
        <f t="shared" si="17"/>
        <v>1.9932230416583617E-4</v>
      </c>
      <c r="BH24" s="56"/>
      <c r="BI24" s="29">
        <f>SUM(BI9:BI22)</f>
        <v>7</v>
      </c>
      <c r="BJ24" s="30">
        <f t="shared" si="18"/>
        <v>1.3952561291608531E-3</v>
      </c>
      <c r="BK24" s="56"/>
      <c r="BL24" s="29">
        <f>SUM(BL9:BL22)</f>
        <v>0</v>
      </c>
      <c r="BM24" s="30">
        <f t="shared" si="19"/>
        <v>0</v>
      </c>
      <c r="BN24" s="56"/>
      <c r="BO24" s="29">
        <f>SUM(BO9:BO22)</f>
        <v>4</v>
      </c>
      <c r="BP24" s="30">
        <f t="shared" si="20"/>
        <v>7.9728921666334467E-4</v>
      </c>
      <c r="BQ24" s="56"/>
      <c r="BR24" s="29">
        <f>SUM(BR9:BR22)</f>
        <v>9</v>
      </c>
      <c r="BS24" s="30">
        <f t="shared" si="21"/>
        <v>1.7939007374925253E-3</v>
      </c>
      <c r="BT24" s="56"/>
      <c r="BU24" s="29">
        <f>SUM(BU9:BU22)</f>
        <v>8</v>
      </c>
      <c r="BV24" s="30">
        <f t="shared" si="22"/>
        <v>1.5945784333266893E-3</v>
      </c>
      <c r="BW24" s="56"/>
      <c r="BX24" s="29">
        <f>SUM(BX9:BX22)</f>
        <v>2</v>
      </c>
      <c r="BY24" s="30">
        <f t="shared" si="23"/>
        <v>3.9864460833167234E-4</v>
      </c>
      <c r="BZ24" s="56"/>
      <c r="CA24" s="29">
        <f>SUM(CA9:CA22)</f>
        <v>2</v>
      </c>
      <c r="CB24" s="30">
        <f t="shared" si="24"/>
        <v>3.9864460833167234E-4</v>
      </c>
      <c r="CC24" s="56"/>
      <c r="CD24" s="29">
        <f>SUM(CD9:CD22)</f>
        <v>1</v>
      </c>
      <c r="CE24" s="30">
        <f t="shared" si="25"/>
        <v>1.9932230416583617E-4</v>
      </c>
      <c r="CF24" s="56"/>
      <c r="CG24" s="29">
        <f>SUM(CG9:CG22)</f>
        <v>1</v>
      </c>
      <c r="CH24" s="30">
        <f t="shared" si="26"/>
        <v>1.9932230416583617E-4</v>
      </c>
      <c r="CI24" s="56"/>
      <c r="CJ24" s="29">
        <f>SUM(CJ9:CJ22)</f>
        <v>11</v>
      </c>
      <c r="CK24" s="30">
        <f t="shared" si="27"/>
        <v>2.1925453458241976E-3</v>
      </c>
      <c r="CL24" s="56"/>
      <c r="CM24" s="29">
        <f>SUM(CM9:CM22)</f>
        <v>2</v>
      </c>
      <c r="CN24" s="30">
        <f t="shared" si="28"/>
        <v>3.9864460833167234E-4</v>
      </c>
      <c r="CO24" s="56"/>
      <c r="CP24" s="29">
        <f>SUM(CP9:CP22)</f>
        <v>22</v>
      </c>
      <c r="CQ24" s="30">
        <f t="shared" si="29"/>
        <v>4.3850906916483951E-3</v>
      </c>
      <c r="CR24" s="56"/>
      <c r="CS24" s="29">
        <f>SUM(CS9:CS22)</f>
        <v>8</v>
      </c>
      <c r="CT24" s="30">
        <f t="shared" si="30"/>
        <v>1.5945784333266893E-3</v>
      </c>
      <c r="CU24" s="56"/>
      <c r="CV24" s="29">
        <f>SUM(CV9:CV22)</f>
        <v>18</v>
      </c>
      <c r="CW24" s="30">
        <f t="shared" si="31"/>
        <v>3.5878014749850507E-3</v>
      </c>
      <c r="CX24" s="56"/>
    </row>
  </sheetData>
  <mergeCells count="36">
    <mergeCell ref="CM4:CO4"/>
    <mergeCell ref="CP4:CR4"/>
    <mergeCell ref="CS4:CU4"/>
    <mergeCell ref="CV4:CX4"/>
    <mergeCell ref="BU4:BW4"/>
    <mergeCell ref="BX4:BZ4"/>
    <mergeCell ref="CA4:CC4"/>
    <mergeCell ref="CD4:CF4"/>
    <mergeCell ref="CG4:CI4"/>
    <mergeCell ref="CJ4:CL4"/>
    <mergeCell ref="BR4:BT4"/>
    <mergeCell ref="AK4:AM4"/>
    <mergeCell ref="AN4:AP4"/>
    <mergeCell ref="AQ4:AS4"/>
    <mergeCell ref="AT4:AV4"/>
    <mergeCell ref="AW4:AY4"/>
    <mergeCell ref="AZ4:BB4"/>
    <mergeCell ref="BC4:BE4"/>
    <mergeCell ref="BF4:BH4"/>
    <mergeCell ref="BI4:BK4"/>
    <mergeCell ref="BL4:BN4"/>
    <mergeCell ref="BO4:BQ4"/>
    <mergeCell ref="AH4:AJ4"/>
    <mergeCell ref="C4:D4"/>
    <mergeCell ref="E4:F4"/>
    <mergeCell ref="A1:AN1"/>
    <mergeCell ref="A2:AN2"/>
    <mergeCell ref="G4:I4"/>
    <mergeCell ref="J4:L4"/>
    <mergeCell ref="M4:O4"/>
    <mergeCell ref="P4:R4"/>
    <mergeCell ref="S4:U4"/>
    <mergeCell ref="V4:X4"/>
    <mergeCell ref="Y4:AA4"/>
    <mergeCell ref="AB4:AD4"/>
    <mergeCell ref="AE4:AG4"/>
  </mergeCells>
  <pageMargins left="0.7" right="0.7" top="0.78740157499999996" bottom="0.78740157499999996" header="0.3" footer="0.3"/>
  <ignoredErrors>
    <ignoredError sqref="D9 V9 F9 D23:F24" formula="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9CA5B4-7679-48B6-9779-156BB91AC501}">
  <sheetPr codeName="Tabelle1"/>
  <dimension ref="A1:AK24"/>
  <sheetViews>
    <sheetView showGridLines="0" showZeros="0" workbookViewId="0">
      <selection activeCell="C23" sqref="C23"/>
    </sheetView>
  </sheetViews>
  <sheetFormatPr baseColWidth="10" defaultRowHeight="12.75" outlineLevelCol="1" x14ac:dyDescent="0.2"/>
  <cols>
    <col min="1" max="1" width="15.7109375" bestFit="1" customWidth="1"/>
    <col min="2" max="2" width="7.85546875" bestFit="1" customWidth="1"/>
    <col min="3" max="3" width="5" bestFit="1" customWidth="1"/>
    <col min="4" max="4" width="6.7109375" bestFit="1" customWidth="1"/>
    <col min="5" max="5" width="5" bestFit="1" customWidth="1"/>
    <col min="6" max="6" width="7.7109375" bestFit="1" customWidth="1"/>
    <col min="7" max="7" width="5.85546875" bestFit="1" customWidth="1"/>
    <col min="8" max="8" width="6.7109375" bestFit="1" customWidth="1"/>
    <col min="9" max="9" width="3.140625" bestFit="1" customWidth="1"/>
    <col min="10" max="10" width="5.7109375" bestFit="1" customWidth="1"/>
    <col min="11" max="11" width="6.7109375" bestFit="1" customWidth="1"/>
    <col min="12" max="12" width="3.140625" bestFit="1" customWidth="1"/>
    <col min="13" max="13" width="8.85546875" bestFit="1" customWidth="1"/>
    <col min="14" max="14" width="5.7109375" bestFit="1" customWidth="1"/>
    <col min="15" max="15" width="3.140625" bestFit="1" customWidth="1"/>
    <col min="16" max="16" width="4.28515625" hidden="1" customWidth="1"/>
    <col min="17" max="17" width="2.28515625" hidden="1" customWidth="1"/>
    <col min="18" max="18" width="3.140625" hidden="1" customWidth="1"/>
    <col min="19" max="19" width="5.5703125" bestFit="1" customWidth="1"/>
    <col min="20" max="20" width="5.7109375" bestFit="1" customWidth="1"/>
    <col min="21" max="21" width="3.140625" bestFit="1" customWidth="1"/>
    <col min="22" max="22" width="6.85546875" bestFit="1" customWidth="1"/>
    <col min="23" max="23" width="5.7109375" bestFit="1" customWidth="1"/>
    <col min="24" max="24" width="3.140625" bestFit="1" customWidth="1"/>
    <col min="25" max="25" width="5.5703125" hidden="1" customWidth="1" outlineLevel="1"/>
    <col min="26" max="26" width="5.7109375" hidden="1" customWidth="1" outlineLevel="1"/>
    <col min="27" max="27" width="3.140625" hidden="1" customWidth="1" outlineLevel="1"/>
    <col min="28" max="28" width="5.5703125" hidden="1" customWidth="1" outlineLevel="1"/>
    <col min="29" max="29" width="5.7109375" hidden="1" customWidth="1" outlineLevel="1"/>
    <col min="30" max="30" width="3.140625" hidden="1" customWidth="1" outlineLevel="1"/>
    <col min="31" max="31" width="5.5703125" hidden="1" customWidth="1" outlineLevel="1"/>
    <col min="32" max="32" width="5.7109375" hidden="1" customWidth="1" outlineLevel="1"/>
    <col min="33" max="33" width="3.140625" hidden="1" customWidth="1" outlineLevel="1"/>
    <col min="34" max="34" width="5.5703125" hidden="1" customWidth="1" outlineLevel="1"/>
    <col min="35" max="35" width="5.7109375" hidden="1" customWidth="1" outlineLevel="1"/>
    <col min="36" max="36" width="3.140625" hidden="1" customWidth="1" outlineLevel="1"/>
    <col min="37" max="37" width="11.42578125" collapsed="1"/>
  </cols>
  <sheetData>
    <row r="1" spans="1:36" s="57" customFormat="1" ht="15.75" x14ac:dyDescent="0.25">
      <c r="A1" s="61" t="s">
        <v>131</v>
      </c>
      <c r="B1" s="62"/>
      <c r="C1" s="62"/>
      <c r="D1" s="62"/>
      <c r="E1" s="62"/>
      <c r="F1" s="62"/>
      <c r="G1" s="62"/>
      <c r="H1" s="62"/>
      <c r="I1" s="62"/>
      <c r="J1" s="62"/>
      <c r="K1" s="62"/>
      <c r="L1" s="62"/>
      <c r="M1" s="62"/>
      <c r="N1" s="62"/>
      <c r="O1" s="62"/>
      <c r="P1" s="62"/>
      <c r="Q1" s="62"/>
      <c r="R1" s="62"/>
      <c r="S1" s="62"/>
      <c r="T1" s="62"/>
      <c r="U1" s="62"/>
      <c r="V1" s="62"/>
      <c r="W1" s="62"/>
      <c r="X1" s="62"/>
      <c r="Y1" s="62"/>
      <c r="Z1" s="62"/>
      <c r="AA1" s="62"/>
      <c r="AB1" s="62"/>
      <c r="AC1" s="62"/>
      <c r="AD1" s="62"/>
      <c r="AE1" s="62"/>
      <c r="AF1" s="62"/>
      <c r="AG1" s="62"/>
      <c r="AH1" s="62"/>
      <c r="AI1" s="62"/>
      <c r="AJ1" s="62"/>
    </row>
    <row r="2" spans="1:36" s="57" customFormat="1" ht="15.75" x14ac:dyDescent="0.25">
      <c r="A2" s="61" t="s">
        <v>21</v>
      </c>
      <c r="B2" s="62"/>
      <c r="C2" s="62"/>
      <c r="D2" s="62"/>
      <c r="E2" s="62"/>
      <c r="F2" s="62"/>
      <c r="G2" s="62"/>
      <c r="H2" s="62"/>
      <c r="I2" s="62"/>
      <c r="J2" s="62"/>
      <c r="K2" s="62"/>
      <c r="L2" s="62"/>
      <c r="M2" s="62"/>
      <c r="N2" s="62"/>
      <c r="O2" s="62"/>
      <c r="P2" s="62"/>
      <c r="Q2" s="62"/>
      <c r="R2" s="62"/>
      <c r="S2" s="62"/>
      <c r="T2" s="62"/>
      <c r="U2" s="62"/>
      <c r="V2" s="62"/>
      <c r="W2" s="62"/>
      <c r="X2" s="62"/>
      <c r="Y2" s="62"/>
      <c r="Z2" s="62"/>
      <c r="AA2" s="62"/>
      <c r="AB2" s="62"/>
      <c r="AC2" s="62"/>
      <c r="AD2" s="62"/>
      <c r="AE2" s="62"/>
      <c r="AF2" s="62"/>
      <c r="AG2" s="62"/>
      <c r="AH2" s="62"/>
      <c r="AI2" s="62"/>
      <c r="AJ2" s="62"/>
    </row>
    <row r="4" spans="1:36" x14ac:dyDescent="0.2">
      <c r="A4" s="2" t="s">
        <v>9</v>
      </c>
      <c r="B4" s="2" t="s">
        <v>19</v>
      </c>
      <c r="C4" s="66" t="s">
        <v>10</v>
      </c>
      <c r="D4" s="67"/>
      <c r="E4" s="66" t="s">
        <v>11</v>
      </c>
      <c r="F4" s="67"/>
      <c r="G4" s="68" t="s">
        <v>0</v>
      </c>
      <c r="H4" s="68" t="s">
        <v>0</v>
      </c>
      <c r="I4" s="68"/>
      <c r="J4" s="69" t="s">
        <v>1</v>
      </c>
      <c r="K4" s="69"/>
      <c r="L4" s="69"/>
      <c r="M4" s="70" t="s">
        <v>6</v>
      </c>
      <c r="N4" s="70"/>
      <c r="O4" s="70"/>
      <c r="P4" s="72" t="s">
        <v>39</v>
      </c>
      <c r="Q4" s="72"/>
      <c r="R4" s="72"/>
      <c r="S4" s="64" t="s">
        <v>2</v>
      </c>
      <c r="T4" s="64"/>
      <c r="U4" s="64"/>
      <c r="V4" s="65" t="s">
        <v>20</v>
      </c>
      <c r="W4" s="65"/>
      <c r="X4" s="65"/>
      <c r="Y4" s="73" t="s">
        <v>44</v>
      </c>
      <c r="Z4" s="73"/>
      <c r="AA4" s="73"/>
      <c r="AB4" s="73" t="s">
        <v>127</v>
      </c>
      <c r="AC4" s="73"/>
      <c r="AD4" s="73"/>
      <c r="AE4" s="73" t="s">
        <v>128</v>
      </c>
      <c r="AF4" s="73"/>
      <c r="AG4" s="73"/>
      <c r="AH4" s="73" t="s">
        <v>129</v>
      </c>
      <c r="AI4" s="73"/>
      <c r="AJ4" s="73"/>
    </row>
    <row r="5" spans="1:36" x14ac:dyDescent="0.2">
      <c r="A5" s="2"/>
      <c r="B5" s="2" t="s">
        <v>18</v>
      </c>
      <c r="C5" s="3" t="s">
        <v>12</v>
      </c>
      <c r="D5" s="3" t="s">
        <v>13</v>
      </c>
      <c r="E5" s="3" t="s">
        <v>12</v>
      </c>
      <c r="F5" s="3" t="s">
        <v>13</v>
      </c>
      <c r="G5" s="4" t="s">
        <v>12</v>
      </c>
      <c r="H5" s="4" t="s">
        <v>13</v>
      </c>
      <c r="I5" s="5" t="s">
        <v>14</v>
      </c>
      <c r="J5" s="6" t="s">
        <v>12</v>
      </c>
      <c r="K5" s="6" t="s">
        <v>13</v>
      </c>
      <c r="L5" s="7" t="s">
        <v>14</v>
      </c>
      <c r="M5" s="10" t="s">
        <v>12</v>
      </c>
      <c r="N5" s="10" t="s">
        <v>13</v>
      </c>
      <c r="O5" s="11" t="s">
        <v>14</v>
      </c>
      <c r="P5" s="47" t="s">
        <v>12</v>
      </c>
      <c r="Q5" s="47" t="s">
        <v>13</v>
      </c>
      <c r="R5" s="48" t="s">
        <v>14</v>
      </c>
      <c r="S5" s="8" t="s">
        <v>12</v>
      </c>
      <c r="T5" s="8" t="s">
        <v>13</v>
      </c>
      <c r="U5" s="9" t="s">
        <v>14</v>
      </c>
      <c r="V5" s="42" t="s">
        <v>12</v>
      </c>
      <c r="W5" s="42" t="s">
        <v>13</v>
      </c>
      <c r="X5" s="43" t="s">
        <v>14</v>
      </c>
      <c r="Y5" s="49" t="s">
        <v>12</v>
      </c>
      <c r="Z5" s="49" t="s">
        <v>13</v>
      </c>
      <c r="AA5" s="50" t="s">
        <v>14</v>
      </c>
      <c r="AB5" s="49" t="s">
        <v>12</v>
      </c>
      <c r="AC5" s="49" t="s">
        <v>13</v>
      </c>
      <c r="AD5" s="50" t="s">
        <v>14</v>
      </c>
      <c r="AE5" s="49" t="s">
        <v>12</v>
      </c>
      <c r="AF5" s="49" t="s">
        <v>13</v>
      </c>
      <c r="AG5" s="50" t="s">
        <v>14</v>
      </c>
      <c r="AH5" s="49" t="s">
        <v>12</v>
      </c>
      <c r="AI5" s="49" t="s">
        <v>13</v>
      </c>
      <c r="AJ5" s="50" t="s">
        <v>14</v>
      </c>
    </row>
    <row r="6" spans="1:36" x14ac:dyDescent="0.2">
      <c r="A6" s="12" t="s">
        <v>70</v>
      </c>
      <c r="B6" s="13">
        <v>1493</v>
      </c>
      <c r="C6" s="14">
        <v>980</v>
      </c>
      <c r="D6" s="15">
        <f t="shared" ref="D6:D21" si="0">C6/B6</f>
        <v>0.65639651707970526</v>
      </c>
      <c r="E6" s="14">
        <v>974</v>
      </c>
      <c r="F6" s="16">
        <f>E6/C6</f>
        <v>0.9938775510204082</v>
      </c>
      <c r="G6" s="14">
        <v>625</v>
      </c>
      <c r="H6" s="15">
        <f>G6/$E6</f>
        <v>0.64168377823408629</v>
      </c>
      <c r="I6" s="55"/>
      <c r="J6" s="14">
        <v>295</v>
      </c>
      <c r="K6" s="15">
        <f t="shared" ref="K6:K21" si="1">J6/$E6</f>
        <v>0.30287474332648873</v>
      </c>
      <c r="L6" s="55"/>
      <c r="M6" s="14">
        <v>14</v>
      </c>
      <c r="N6" s="15">
        <f t="shared" ref="N6:N21" si="2">M6/$E6</f>
        <v>1.4373716632443531E-2</v>
      </c>
      <c r="O6" s="55"/>
      <c r="P6" s="14"/>
      <c r="Q6" s="15"/>
      <c r="R6" s="55"/>
      <c r="S6" s="14">
        <v>33</v>
      </c>
      <c r="T6" s="15">
        <f t="shared" ref="T6:T21" si="3">S6/$E6</f>
        <v>3.3880903490759756E-2</v>
      </c>
      <c r="U6" s="55"/>
      <c r="V6" s="14">
        <f>Y6+AB6+AE6+AH6</f>
        <v>7</v>
      </c>
      <c r="W6" s="15">
        <f t="shared" ref="W6:W21" si="4">V6/$E6</f>
        <v>7.1868583162217657E-3</v>
      </c>
      <c r="X6" s="55"/>
      <c r="Y6" s="14">
        <v>6</v>
      </c>
      <c r="Z6" s="15">
        <f t="shared" ref="Z6:Z21" si="5">Y6/$E6</f>
        <v>6.1601642710472282E-3</v>
      </c>
      <c r="AA6" s="55"/>
      <c r="AB6" s="14">
        <v>0</v>
      </c>
      <c r="AC6" s="15">
        <f t="shared" ref="AC6:AC21" si="6">AB6/$E6</f>
        <v>0</v>
      </c>
      <c r="AD6" s="55"/>
      <c r="AE6" s="14">
        <v>1</v>
      </c>
      <c r="AF6" s="15">
        <f t="shared" ref="AF6:AF21" si="7">AE6/$E6</f>
        <v>1.026694045174538E-3</v>
      </c>
      <c r="AG6" s="55"/>
      <c r="AH6" s="14">
        <v>0</v>
      </c>
      <c r="AI6" s="15">
        <f t="shared" ref="AI6:AI21" si="8">AH6/$E6</f>
        <v>0</v>
      </c>
      <c r="AJ6" s="55"/>
    </row>
    <row r="7" spans="1:36" x14ac:dyDescent="0.2">
      <c r="A7" s="17" t="s">
        <v>71</v>
      </c>
      <c r="B7" s="18">
        <v>1426</v>
      </c>
      <c r="C7" s="19">
        <v>903</v>
      </c>
      <c r="D7" s="20">
        <f t="shared" si="0"/>
        <v>0.63323983169705467</v>
      </c>
      <c r="E7" s="19">
        <v>899</v>
      </c>
      <c r="F7" s="21">
        <f t="shared" ref="F7:F21" si="9">E7/C7</f>
        <v>0.99557032115171651</v>
      </c>
      <c r="G7" s="19">
        <v>474</v>
      </c>
      <c r="H7" s="20">
        <f t="shared" ref="H7:H21" si="10">G7/$E7</f>
        <v>0.52725250278086766</v>
      </c>
      <c r="I7" s="32"/>
      <c r="J7" s="19">
        <v>354</v>
      </c>
      <c r="K7" s="20">
        <f t="shared" si="1"/>
        <v>0.39377085650723026</v>
      </c>
      <c r="L7" s="32"/>
      <c r="M7" s="19">
        <v>23</v>
      </c>
      <c r="N7" s="20">
        <f t="shared" si="2"/>
        <v>2.5583982202447165E-2</v>
      </c>
      <c r="O7" s="32"/>
      <c r="P7" s="19"/>
      <c r="Q7" s="20"/>
      <c r="R7" s="32"/>
      <c r="S7" s="19">
        <v>38</v>
      </c>
      <c r="T7" s="20">
        <f t="shared" si="3"/>
        <v>4.2269187986651836E-2</v>
      </c>
      <c r="U7" s="32"/>
      <c r="V7" s="19">
        <f t="shared" ref="V7:V21" si="11">Y7+AB7+AE7+AH7</f>
        <v>10</v>
      </c>
      <c r="W7" s="20">
        <f t="shared" si="4"/>
        <v>1.1123470522803115E-2</v>
      </c>
      <c r="X7" s="32"/>
      <c r="Y7" s="19">
        <v>2</v>
      </c>
      <c r="Z7" s="20">
        <f t="shared" si="5"/>
        <v>2.2246941045606229E-3</v>
      </c>
      <c r="AA7" s="32"/>
      <c r="AB7" s="19">
        <v>5</v>
      </c>
      <c r="AC7" s="20">
        <f t="shared" si="6"/>
        <v>5.5617352614015575E-3</v>
      </c>
      <c r="AD7" s="32"/>
      <c r="AE7" s="19">
        <v>2</v>
      </c>
      <c r="AF7" s="20">
        <f t="shared" si="7"/>
        <v>2.2246941045606229E-3</v>
      </c>
      <c r="AG7" s="32"/>
      <c r="AH7" s="19">
        <v>1</v>
      </c>
      <c r="AI7" s="20">
        <f t="shared" si="8"/>
        <v>1.1123470522803114E-3</v>
      </c>
      <c r="AJ7" s="32"/>
    </row>
    <row r="8" spans="1:36" x14ac:dyDescent="0.2">
      <c r="A8" s="17" t="s">
        <v>72</v>
      </c>
      <c r="B8" s="18">
        <v>1592</v>
      </c>
      <c r="C8" s="19">
        <v>1065</v>
      </c>
      <c r="D8" s="20">
        <f t="shared" si="0"/>
        <v>0.66896984924623115</v>
      </c>
      <c r="E8" s="19">
        <v>1055</v>
      </c>
      <c r="F8" s="21">
        <f t="shared" si="9"/>
        <v>0.99061032863849763</v>
      </c>
      <c r="G8" s="19">
        <v>612</v>
      </c>
      <c r="H8" s="20">
        <f t="shared" si="10"/>
        <v>0.58009478672985781</v>
      </c>
      <c r="I8" s="32"/>
      <c r="J8" s="19">
        <v>380</v>
      </c>
      <c r="K8" s="20">
        <f t="shared" si="1"/>
        <v>0.36018957345971564</v>
      </c>
      <c r="L8" s="32"/>
      <c r="M8" s="19">
        <v>23</v>
      </c>
      <c r="N8" s="20">
        <f t="shared" si="2"/>
        <v>2.1800947867298578E-2</v>
      </c>
      <c r="O8" s="32"/>
      <c r="P8" s="19"/>
      <c r="Q8" s="20"/>
      <c r="R8" s="32"/>
      <c r="S8" s="19">
        <v>33</v>
      </c>
      <c r="T8" s="20">
        <f t="shared" si="3"/>
        <v>3.1279620853080566E-2</v>
      </c>
      <c r="U8" s="32"/>
      <c r="V8" s="19">
        <f t="shared" si="11"/>
        <v>7</v>
      </c>
      <c r="W8" s="20">
        <f t="shared" si="4"/>
        <v>6.6350710900473934E-3</v>
      </c>
      <c r="X8" s="32"/>
      <c r="Y8" s="19">
        <v>3</v>
      </c>
      <c r="Z8" s="20">
        <f t="shared" si="5"/>
        <v>2.843601895734597E-3</v>
      </c>
      <c r="AA8" s="32"/>
      <c r="AB8" s="19">
        <v>1</v>
      </c>
      <c r="AC8" s="20">
        <f t="shared" si="6"/>
        <v>9.4786729857819908E-4</v>
      </c>
      <c r="AD8" s="32"/>
      <c r="AE8" s="19">
        <v>1</v>
      </c>
      <c r="AF8" s="20">
        <f t="shared" si="7"/>
        <v>9.4786729857819908E-4</v>
      </c>
      <c r="AG8" s="32"/>
      <c r="AH8" s="19">
        <v>2</v>
      </c>
      <c r="AI8" s="20">
        <f t="shared" si="8"/>
        <v>1.8957345971563982E-3</v>
      </c>
      <c r="AJ8" s="32"/>
    </row>
    <row r="9" spans="1:36" x14ac:dyDescent="0.2">
      <c r="A9" s="22" t="s">
        <v>105</v>
      </c>
      <c r="B9" s="18">
        <v>4511</v>
      </c>
      <c r="C9" s="19">
        <v>2948</v>
      </c>
      <c r="D9" s="20">
        <f t="shared" si="0"/>
        <v>0.65351363334072265</v>
      </c>
      <c r="E9" s="19">
        <v>2928</v>
      </c>
      <c r="F9" s="21">
        <f t="shared" si="9"/>
        <v>0.99321573948439623</v>
      </c>
      <c r="G9" s="24">
        <v>1711</v>
      </c>
      <c r="H9" s="25">
        <f t="shared" si="10"/>
        <v>0.58435792349726778</v>
      </c>
      <c r="I9" s="32"/>
      <c r="J9" s="24">
        <v>1029</v>
      </c>
      <c r="K9" s="25">
        <f t="shared" si="1"/>
        <v>0.35143442622950821</v>
      </c>
      <c r="L9" s="32"/>
      <c r="M9" s="24">
        <v>60</v>
      </c>
      <c r="N9" s="25">
        <f t="shared" si="2"/>
        <v>2.0491803278688523E-2</v>
      </c>
      <c r="O9" s="32"/>
      <c r="P9" s="24"/>
      <c r="Q9" s="25"/>
      <c r="R9" s="32"/>
      <c r="S9" s="24">
        <v>104</v>
      </c>
      <c r="T9" s="25">
        <f t="shared" si="3"/>
        <v>3.5519125683060107E-2</v>
      </c>
      <c r="U9" s="32"/>
      <c r="V9" s="24">
        <f t="shared" si="11"/>
        <v>24</v>
      </c>
      <c r="W9" s="25">
        <f t="shared" si="4"/>
        <v>8.1967213114754103E-3</v>
      </c>
      <c r="X9" s="32"/>
      <c r="Y9" s="24">
        <v>11</v>
      </c>
      <c r="Z9" s="25">
        <f t="shared" si="5"/>
        <v>3.756830601092896E-3</v>
      </c>
      <c r="AA9" s="32"/>
      <c r="AB9" s="24">
        <v>6</v>
      </c>
      <c r="AC9" s="25">
        <f t="shared" si="6"/>
        <v>2.0491803278688526E-3</v>
      </c>
      <c r="AD9" s="32"/>
      <c r="AE9" s="24">
        <v>4</v>
      </c>
      <c r="AF9" s="25">
        <f t="shared" si="7"/>
        <v>1.366120218579235E-3</v>
      </c>
      <c r="AG9" s="32"/>
      <c r="AH9" s="24">
        <v>3</v>
      </c>
      <c r="AI9" s="25">
        <f t="shared" si="8"/>
        <v>1.0245901639344263E-3</v>
      </c>
      <c r="AJ9" s="32"/>
    </row>
    <row r="10" spans="1:36" x14ac:dyDescent="0.2">
      <c r="A10" s="17" t="s">
        <v>15</v>
      </c>
      <c r="B10" s="18">
        <v>966</v>
      </c>
      <c r="C10" s="19">
        <v>685</v>
      </c>
      <c r="D10" s="20">
        <f t="shared" si="0"/>
        <v>0.70910973084886131</v>
      </c>
      <c r="E10" s="19">
        <v>679</v>
      </c>
      <c r="F10" s="21">
        <f t="shared" si="9"/>
        <v>0.99124087591240873</v>
      </c>
      <c r="G10" s="19">
        <v>390</v>
      </c>
      <c r="H10" s="20">
        <f t="shared" si="10"/>
        <v>0.57437407952871866</v>
      </c>
      <c r="I10" s="32"/>
      <c r="J10" s="19">
        <v>257</v>
      </c>
      <c r="K10" s="20">
        <f t="shared" si="1"/>
        <v>0.37849779086892488</v>
      </c>
      <c r="L10" s="32"/>
      <c r="M10" s="19">
        <v>12</v>
      </c>
      <c r="N10" s="20">
        <f t="shared" si="2"/>
        <v>1.7673048600883652E-2</v>
      </c>
      <c r="O10" s="32"/>
      <c r="P10" s="19"/>
      <c r="Q10" s="20"/>
      <c r="R10" s="32"/>
      <c r="S10" s="19">
        <v>17</v>
      </c>
      <c r="T10" s="20">
        <f t="shared" si="3"/>
        <v>2.5036818851251842E-2</v>
      </c>
      <c r="U10" s="32"/>
      <c r="V10" s="19">
        <f t="shared" si="11"/>
        <v>3</v>
      </c>
      <c r="W10" s="20">
        <f t="shared" si="4"/>
        <v>4.418262150220913E-3</v>
      </c>
      <c r="X10" s="32"/>
      <c r="Y10" s="19">
        <v>1</v>
      </c>
      <c r="Z10" s="20">
        <f t="shared" si="5"/>
        <v>1.4727540500736377E-3</v>
      </c>
      <c r="AA10" s="32"/>
      <c r="AB10" s="19">
        <v>1</v>
      </c>
      <c r="AC10" s="20">
        <f t="shared" si="6"/>
        <v>1.4727540500736377E-3</v>
      </c>
      <c r="AD10" s="32"/>
      <c r="AE10" s="19">
        <v>0</v>
      </c>
      <c r="AF10" s="20">
        <f t="shared" si="7"/>
        <v>0</v>
      </c>
      <c r="AG10" s="32"/>
      <c r="AH10" s="19">
        <v>1</v>
      </c>
      <c r="AI10" s="20">
        <f t="shared" si="8"/>
        <v>1.4727540500736377E-3</v>
      </c>
      <c r="AJ10" s="32"/>
    </row>
    <row r="11" spans="1:36" x14ac:dyDescent="0.2">
      <c r="A11" s="17" t="s">
        <v>16</v>
      </c>
      <c r="B11" s="18">
        <v>275</v>
      </c>
      <c r="C11" s="19">
        <v>201</v>
      </c>
      <c r="D11" s="20">
        <f t="shared" si="0"/>
        <v>0.73090909090909095</v>
      </c>
      <c r="E11" s="19">
        <v>199</v>
      </c>
      <c r="F11" s="21">
        <f t="shared" si="9"/>
        <v>0.99004975124378114</v>
      </c>
      <c r="G11" s="19">
        <v>150</v>
      </c>
      <c r="H11" s="20">
        <f t="shared" si="10"/>
        <v>0.75376884422110557</v>
      </c>
      <c r="I11" s="32"/>
      <c r="J11" s="19">
        <v>41</v>
      </c>
      <c r="K11" s="20">
        <f t="shared" si="1"/>
        <v>0.20603015075376885</v>
      </c>
      <c r="L11" s="32"/>
      <c r="M11" s="19">
        <v>3</v>
      </c>
      <c r="N11" s="20">
        <f t="shared" si="2"/>
        <v>1.507537688442211E-2</v>
      </c>
      <c r="O11" s="32"/>
      <c r="P11" s="19"/>
      <c r="Q11" s="20"/>
      <c r="R11" s="32"/>
      <c r="S11" s="19">
        <v>5</v>
      </c>
      <c r="T11" s="20">
        <f t="shared" si="3"/>
        <v>2.5125628140703519E-2</v>
      </c>
      <c r="U11" s="32"/>
      <c r="V11" s="19">
        <f t="shared" si="11"/>
        <v>0</v>
      </c>
      <c r="W11" s="20">
        <f t="shared" si="4"/>
        <v>0</v>
      </c>
      <c r="X11" s="32"/>
      <c r="Y11" s="19">
        <v>0</v>
      </c>
      <c r="Z11" s="20">
        <f t="shared" si="5"/>
        <v>0</v>
      </c>
      <c r="AA11" s="32"/>
      <c r="AB11" s="19">
        <v>0</v>
      </c>
      <c r="AC11" s="20">
        <f t="shared" si="6"/>
        <v>0</v>
      </c>
      <c r="AD11" s="32"/>
      <c r="AE11" s="19">
        <v>0</v>
      </c>
      <c r="AF11" s="20">
        <f t="shared" si="7"/>
        <v>0</v>
      </c>
      <c r="AG11" s="32"/>
      <c r="AH11" s="19">
        <v>0</v>
      </c>
      <c r="AI11" s="20">
        <f t="shared" si="8"/>
        <v>0</v>
      </c>
      <c r="AJ11" s="32"/>
    </row>
    <row r="12" spans="1:36" x14ac:dyDescent="0.2">
      <c r="A12" s="17" t="s">
        <v>17</v>
      </c>
      <c r="B12" s="18">
        <v>1658</v>
      </c>
      <c r="C12" s="19">
        <v>1238</v>
      </c>
      <c r="D12" s="20">
        <f t="shared" si="0"/>
        <v>0.74668275030156817</v>
      </c>
      <c r="E12" s="19">
        <v>1225</v>
      </c>
      <c r="F12" s="21">
        <f t="shared" si="9"/>
        <v>0.98949919224555738</v>
      </c>
      <c r="G12" s="19">
        <v>812</v>
      </c>
      <c r="H12" s="20">
        <f t="shared" si="10"/>
        <v>0.66285714285714281</v>
      </c>
      <c r="I12" s="32"/>
      <c r="J12" s="19">
        <v>371</v>
      </c>
      <c r="K12" s="20">
        <f t="shared" si="1"/>
        <v>0.30285714285714288</v>
      </c>
      <c r="L12" s="32"/>
      <c r="M12" s="19">
        <v>17</v>
      </c>
      <c r="N12" s="20">
        <f t="shared" si="2"/>
        <v>1.3877551020408163E-2</v>
      </c>
      <c r="O12" s="32"/>
      <c r="P12" s="19"/>
      <c r="Q12" s="20"/>
      <c r="R12" s="32"/>
      <c r="S12" s="19">
        <v>10</v>
      </c>
      <c r="T12" s="20">
        <f t="shared" si="3"/>
        <v>8.1632653061224497E-3</v>
      </c>
      <c r="U12" s="32"/>
      <c r="V12" s="19">
        <f t="shared" si="11"/>
        <v>15</v>
      </c>
      <c r="W12" s="20">
        <f t="shared" si="4"/>
        <v>1.2244897959183673E-2</v>
      </c>
      <c r="X12" s="32"/>
      <c r="Y12" s="19">
        <v>4</v>
      </c>
      <c r="Z12" s="20">
        <f t="shared" si="5"/>
        <v>3.2653061224489797E-3</v>
      </c>
      <c r="AA12" s="32"/>
      <c r="AB12" s="19">
        <v>5</v>
      </c>
      <c r="AC12" s="20">
        <f t="shared" si="6"/>
        <v>4.0816326530612249E-3</v>
      </c>
      <c r="AD12" s="32"/>
      <c r="AE12" s="19">
        <v>2</v>
      </c>
      <c r="AF12" s="20">
        <f t="shared" si="7"/>
        <v>1.6326530612244899E-3</v>
      </c>
      <c r="AG12" s="32"/>
      <c r="AH12" s="19">
        <v>4</v>
      </c>
      <c r="AI12" s="20">
        <f t="shared" si="8"/>
        <v>3.2653061224489797E-3</v>
      </c>
      <c r="AJ12" s="32"/>
    </row>
    <row r="13" spans="1:36" x14ac:dyDescent="0.2">
      <c r="A13" s="17" t="s">
        <v>22</v>
      </c>
      <c r="B13" s="18">
        <v>257</v>
      </c>
      <c r="C13" s="19">
        <v>190</v>
      </c>
      <c r="D13" s="20">
        <f t="shared" si="0"/>
        <v>0.73929961089494167</v>
      </c>
      <c r="E13" s="19">
        <v>190</v>
      </c>
      <c r="F13" s="21">
        <f t="shared" si="9"/>
        <v>1</v>
      </c>
      <c r="G13" s="19">
        <v>126</v>
      </c>
      <c r="H13" s="20">
        <f t="shared" si="10"/>
        <v>0.66315789473684206</v>
      </c>
      <c r="I13" s="32"/>
      <c r="J13" s="19">
        <v>56</v>
      </c>
      <c r="K13" s="20">
        <f t="shared" si="1"/>
        <v>0.29473684210526313</v>
      </c>
      <c r="L13" s="32"/>
      <c r="M13" s="19">
        <v>2</v>
      </c>
      <c r="N13" s="20">
        <f t="shared" si="2"/>
        <v>1.0526315789473684E-2</v>
      </c>
      <c r="O13" s="32"/>
      <c r="P13" s="19"/>
      <c r="Q13" s="20"/>
      <c r="R13" s="32"/>
      <c r="S13" s="19">
        <v>4</v>
      </c>
      <c r="T13" s="20">
        <f t="shared" si="3"/>
        <v>2.1052631578947368E-2</v>
      </c>
      <c r="U13" s="32"/>
      <c r="V13" s="19">
        <f t="shared" si="11"/>
        <v>2</v>
      </c>
      <c r="W13" s="20">
        <f t="shared" si="4"/>
        <v>1.0526315789473684E-2</v>
      </c>
      <c r="X13" s="32"/>
      <c r="Y13" s="19">
        <v>2</v>
      </c>
      <c r="Z13" s="20">
        <f t="shared" si="5"/>
        <v>1.0526315789473684E-2</v>
      </c>
      <c r="AA13" s="32"/>
      <c r="AB13" s="19">
        <v>0</v>
      </c>
      <c r="AC13" s="20">
        <f t="shared" si="6"/>
        <v>0</v>
      </c>
      <c r="AD13" s="32"/>
      <c r="AE13" s="19">
        <v>0</v>
      </c>
      <c r="AF13" s="20">
        <f t="shared" si="7"/>
        <v>0</v>
      </c>
      <c r="AG13" s="32"/>
      <c r="AH13" s="19">
        <v>0</v>
      </c>
      <c r="AI13" s="20">
        <f t="shared" si="8"/>
        <v>0</v>
      </c>
      <c r="AJ13" s="32"/>
    </row>
    <row r="14" spans="1:36" x14ac:dyDescent="0.2">
      <c r="A14" s="17" t="s">
        <v>23</v>
      </c>
      <c r="B14" s="18">
        <v>446</v>
      </c>
      <c r="C14" s="19">
        <v>365</v>
      </c>
      <c r="D14" s="20">
        <f t="shared" si="0"/>
        <v>0.81838565022421528</v>
      </c>
      <c r="E14" s="19">
        <v>361</v>
      </c>
      <c r="F14" s="21">
        <f t="shared" si="9"/>
        <v>0.989041095890411</v>
      </c>
      <c r="G14" s="19">
        <v>304</v>
      </c>
      <c r="H14" s="20">
        <f t="shared" si="10"/>
        <v>0.84210526315789469</v>
      </c>
      <c r="I14" s="32"/>
      <c r="J14" s="19">
        <v>51</v>
      </c>
      <c r="K14" s="20">
        <f t="shared" si="1"/>
        <v>0.14127423822714683</v>
      </c>
      <c r="L14" s="32"/>
      <c r="M14" s="19">
        <v>0</v>
      </c>
      <c r="N14" s="20">
        <f t="shared" si="2"/>
        <v>0</v>
      </c>
      <c r="O14" s="32"/>
      <c r="P14" s="19"/>
      <c r="Q14" s="20"/>
      <c r="R14" s="32"/>
      <c r="S14" s="19">
        <v>6</v>
      </c>
      <c r="T14" s="20">
        <f t="shared" si="3"/>
        <v>1.662049861495845E-2</v>
      </c>
      <c r="U14" s="32"/>
      <c r="V14" s="19">
        <f t="shared" si="11"/>
        <v>0</v>
      </c>
      <c r="W14" s="20">
        <f t="shared" si="4"/>
        <v>0</v>
      </c>
      <c r="X14" s="32"/>
      <c r="Y14" s="19">
        <v>0</v>
      </c>
      <c r="Z14" s="20">
        <f t="shared" si="5"/>
        <v>0</v>
      </c>
      <c r="AA14" s="32"/>
      <c r="AB14" s="19">
        <v>0</v>
      </c>
      <c r="AC14" s="20">
        <f t="shared" si="6"/>
        <v>0</v>
      </c>
      <c r="AD14" s="32"/>
      <c r="AE14" s="19">
        <v>0</v>
      </c>
      <c r="AF14" s="20">
        <f t="shared" si="7"/>
        <v>0</v>
      </c>
      <c r="AG14" s="32"/>
      <c r="AH14" s="19">
        <v>0</v>
      </c>
      <c r="AI14" s="20">
        <f t="shared" si="8"/>
        <v>0</v>
      </c>
      <c r="AJ14" s="32"/>
    </row>
    <row r="15" spans="1:36" x14ac:dyDescent="0.2">
      <c r="A15" s="17" t="s">
        <v>24</v>
      </c>
      <c r="B15" s="18">
        <v>974</v>
      </c>
      <c r="C15" s="19">
        <v>642</v>
      </c>
      <c r="D15" s="20">
        <f t="shared" si="0"/>
        <v>0.65913757700205344</v>
      </c>
      <c r="E15" s="19">
        <v>639</v>
      </c>
      <c r="F15" s="21">
        <f t="shared" si="9"/>
        <v>0.99532710280373837</v>
      </c>
      <c r="G15" s="19">
        <v>448</v>
      </c>
      <c r="H15" s="20">
        <f t="shared" si="10"/>
        <v>0.70109546165884196</v>
      </c>
      <c r="I15" s="32"/>
      <c r="J15" s="19">
        <v>157</v>
      </c>
      <c r="K15" s="20">
        <f t="shared" si="1"/>
        <v>0.24569640062597808</v>
      </c>
      <c r="L15" s="32"/>
      <c r="M15" s="19">
        <v>5</v>
      </c>
      <c r="N15" s="20">
        <f t="shared" si="2"/>
        <v>7.8247261345852897E-3</v>
      </c>
      <c r="O15" s="32"/>
      <c r="P15" s="19"/>
      <c r="Q15" s="20"/>
      <c r="R15" s="32"/>
      <c r="S15" s="19">
        <v>25</v>
      </c>
      <c r="T15" s="20">
        <f t="shared" si="3"/>
        <v>3.912363067292645E-2</v>
      </c>
      <c r="U15" s="32"/>
      <c r="V15" s="19">
        <f t="shared" si="11"/>
        <v>4</v>
      </c>
      <c r="W15" s="20">
        <f t="shared" si="4"/>
        <v>6.2597809076682318E-3</v>
      </c>
      <c r="X15" s="32"/>
      <c r="Y15" s="19">
        <v>1</v>
      </c>
      <c r="Z15" s="20">
        <f t="shared" si="5"/>
        <v>1.5649452269170579E-3</v>
      </c>
      <c r="AA15" s="32"/>
      <c r="AB15" s="19">
        <v>0</v>
      </c>
      <c r="AC15" s="20">
        <f t="shared" si="6"/>
        <v>0</v>
      </c>
      <c r="AD15" s="32"/>
      <c r="AE15" s="19">
        <v>0</v>
      </c>
      <c r="AF15" s="20">
        <f t="shared" si="7"/>
        <v>0</v>
      </c>
      <c r="AG15" s="32"/>
      <c r="AH15" s="19">
        <v>3</v>
      </c>
      <c r="AI15" s="20">
        <f t="shared" si="8"/>
        <v>4.6948356807511738E-3</v>
      </c>
      <c r="AJ15" s="32"/>
    </row>
    <row r="16" spans="1:36" x14ac:dyDescent="0.2">
      <c r="A16" s="17" t="s">
        <v>28</v>
      </c>
      <c r="B16" s="18">
        <v>226</v>
      </c>
      <c r="C16" s="19">
        <v>173</v>
      </c>
      <c r="D16" s="20">
        <f t="shared" si="0"/>
        <v>0.76548672566371678</v>
      </c>
      <c r="E16" s="19">
        <v>167</v>
      </c>
      <c r="F16" s="21">
        <f t="shared" si="9"/>
        <v>0.96531791907514453</v>
      </c>
      <c r="G16" s="19">
        <v>114</v>
      </c>
      <c r="H16" s="20">
        <f t="shared" si="10"/>
        <v>0.68263473053892221</v>
      </c>
      <c r="I16" s="32"/>
      <c r="J16" s="19">
        <v>44</v>
      </c>
      <c r="K16" s="20">
        <f t="shared" si="1"/>
        <v>0.26347305389221559</v>
      </c>
      <c r="L16" s="32"/>
      <c r="M16" s="19">
        <v>1</v>
      </c>
      <c r="N16" s="20">
        <f t="shared" si="2"/>
        <v>5.9880239520958087E-3</v>
      </c>
      <c r="O16" s="32"/>
      <c r="P16" s="19"/>
      <c r="Q16" s="20"/>
      <c r="R16" s="32"/>
      <c r="S16" s="19">
        <v>5</v>
      </c>
      <c r="T16" s="20">
        <f t="shared" si="3"/>
        <v>2.9940119760479042E-2</v>
      </c>
      <c r="U16" s="32"/>
      <c r="V16" s="19">
        <f t="shared" si="11"/>
        <v>3</v>
      </c>
      <c r="W16" s="20">
        <f t="shared" si="4"/>
        <v>1.7964071856287425E-2</v>
      </c>
      <c r="X16" s="32"/>
      <c r="Y16" s="19">
        <v>1</v>
      </c>
      <c r="Z16" s="20">
        <f t="shared" si="5"/>
        <v>5.9880239520958087E-3</v>
      </c>
      <c r="AA16" s="32"/>
      <c r="AB16" s="19">
        <v>0</v>
      </c>
      <c r="AC16" s="20">
        <f t="shared" si="6"/>
        <v>0</v>
      </c>
      <c r="AD16" s="32"/>
      <c r="AE16" s="19">
        <v>1</v>
      </c>
      <c r="AF16" s="20">
        <f t="shared" si="7"/>
        <v>5.9880239520958087E-3</v>
      </c>
      <c r="AG16" s="32"/>
      <c r="AH16" s="19">
        <v>1</v>
      </c>
      <c r="AI16" s="20">
        <f t="shared" si="8"/>
        <v>5.9880239520958087E-3</v>
      </c>
      <c r="AJ16" s="32"/>
    </row>
    <row r="17" spans="1:36" x14ac:dyDescent="0.2">
      <c r="A17" s="17" t="s">
        <v>25</v>
      </c>
      <c r="B17" s="18">
        <v>161</v>
      </c>
      <c r="C17" s="19">
        <v>103</v>
      </c>
      <c r="D17" s="20">
        <f t="shared" si="0"/>
        <v>0.63975155279503104</v>
      </c>
      <c r="E17" s="19">
        <v>103</v>
      </c>
      <c r="F17" s="21">
        <f t="shared" si="9"/>
        <v>1</v>
      </c>
      <c r="G17" s="19">
        <v>90</v>
      </c>
      <c r="H17" s="20">
        <f t="shared" si="10"/>
        <v>0.87378640776699024</v>
      </c>
      <c r="I17" s="32"/>
      <c r="J17" s="19">
        <v>11</v>
      </c>
      <c r="K17" s="20">
        <f t="shared" si="1"/>
        <v>0.10679611650485436</v>
      </c>
      <c r="L17" s="32"/>
      <c r="M17" s="19">
        <v>0</v>
      </c>
      <c r="N17" s="20">
        <f t="shared" si="2"/>
        <v>0</v>
      </c>
      <c r="O17" s="32"/>
      <c r="P17" s="19"/>
      <c r="Q17" s="20"/>
      <c r="R17" s="32"/>
      <c r="S17" s="19">
        <v>2</v>
      </c>
      <c r="T17" s="20">
        <f t="shared" si="3"/>
        <v>1.9417475728155338E-2</v>
      </c>
      <c r="U17" s="32"/>
      <c r="V17" s="19">
        <f t="shared" si="11"/>
        <v>0</v>
      </c>
      <c r="W17" s="20">
        <f t="shared" si="4"/>
        <v>0</v>
      </c>
      <c r="X17" s="32"/>
      <c r="Y17" s="19">
        <v>0</v>
      </c>
      <c r="Z17" s="20">
        <f t="shared" si="5"/>
        <v>0</v>
      </c>
      <c r="AA17" s="32"/>
      <c r="AB17" s="19">
        <v>0</v>
      </c>
      <c r="AC17" s="20">
        <f t="shared" si="6"/>
        <v>0</v>
      </c>
      <c r="AD17" s="32"/>
      <c r="AE17" s="19">
        <v>0</v>
      </c>
      <c r="AF17" s="20">
        <f t="shared" si="7"/>
        <v>0</v>
      </c>
      <c r="AG17" s="32"/>
      <c r="AH17" s="19">
        <v>0</v>
      </c>
      <c r="AI17" s="20">
        <f t="shared" si="8"/>
        <v>0</v>
      </c>
      <c r="AJ17" s="32"/>
    </row>
    <row r="18" spans="1:36" x14ac:dyDescent="0.2">
      <c r="A18" s="17" t="s">
        <v>26</v>
      </c>
      <c r="B18" s="18">
        <v>201</v>
      </c>
      <c r="C18" s="19">
        <v>159</v>
      </c>
      <c r="D18" s="20">
        <f t="shared" si="0"/>
        <v>0.79104477611940294</v>
      </c>
      <c r="E18" s="19">
        <v>152</v>
      </c>
      <c r="F18" s="21">
        <f t="shared" si="9"/>
        <v>0.95597484276729561</v>
      </c>
      <c r="G18" s="19">
        <v>126</v>
      </c>
      <c r="H18" s="20">
        <f t="shared" si="10"/>
        <v>0.82894736842105265</v>
      </c>
      <c r="I18" s="32"/>
      <c r="J18" s="19">
        <v>25</v>
      </c>
      <c r="K18" s="20">
        <f t="shared" si="1"/>
        <v>0.16447368421052633</v>
      </c>
      <c r="L18" s="32"/>
      <c r="M18" s="19">
        <v>1</v>
      </c>
      <c r="N18" s="20">
        <f t="shared" si="2"/>
        <v>6.5789473684210523E-3</v>
      </c>
      <c r="O18" s="32"/>
      <c r="P18" s="19"/>
      <c r="Q18" s="20"/>
      <c r="R18" s="32"/>
      <c r="S18" s="19">
        <v>0</v>
      </c>
      <c r="T18" s="20">
        <f t="shared" si="3"/>
        <v>0</v>
      </c>
      <c r="U18" s="32"/>
      <c r="V18" s="19">
        <f t="shared" si="11"/>
        <v>0</v>
      </c>
      <c r="W18" s="20">
        <f t="shared" si="4"/>
        <v>0</v>
      </c>
      <c r="X18" s="32"/>
      <c r="Y18" s="19">
        <v>0</v>
      </c>
      <c r="Z18" s="20">
        <f t="shared" si="5"/>
        <v>0</v>
      </c>
      <c r="AA18" s="32"/>
      <c r="AB18" s="19">
        <v>0</v>
      </c>
      <c r="AC18" s="20">
        <f t="shared" si="6"/>
        <v>0</v>
      </c>
      <c r="AD18" s="32"/>
      <c r="AE18" s="19">
        <v>0</v>
      </c>
      <c r="AF18" s="20">
        <f t="shared" si="7"/>
        <v>0</v>
      </c>
      <c r="AG18" s="32"/>
      <c r="AH18" s="19">
        <v>0</v>
      </c>
      <c r="AI18" s="20">
        <f t="shared" si="8"/>
        <v>0</v>
      </c>
      <c r="AJ18" s="32"/>
    </row>
    <row r="19" spans="1:36" x14ac:dyDescent="0.2">
      <c r="A19" s="17" t="s">
        <v>27</v>
      </c>
      <c r="B19" s="18">
        <v>659</v>
      </c>
      <c r="C19" s="19">
        <v>442</v>
      </c>
      <c r="D19" s="20">
        <f t="shared" si="0"/>
        <v>0.67071320182094085</v>
      </c>
      <c r="E19" s="19">
        <v>438</v>
      </c>
      <c r="F19" s="21">
        <f t="shared" si="9"/>
        <v>0.99095022624434392</v>
      </c>
      <c r="G19" s="19">
        <v>327</v>
      </c>
      <c r="H19" s="20">
        <f t="shared" si="10"/>
        <v>0.74657534246575341</v>
      </c>
      <c r="I19" s="32"/>
      <c r="J19" s="19">
        <v>86</v>
      </c>
      <c r="K19" s="20">
        <f t="shared" si="1"/>
        <v>0.19634703196347031</v>
      </c>
      <c r="L19" s="32"/>
      <c r="M19" s="19">
        <v>8</v>
      </c>
      <c r="N19" s="20">
        <f t="shared" si="2"/>
        <v>1.8264840182648401E-2</v>
      </c>
      <c r="O19" s="32"/>
      <c r="P19" s="19"/>
      <c r="Q19" s="20"/>
      <c r="R19" s="32"/>
      <c r="S19" s="19">
        <v>13</v>
      </c>
      <c r="T19" s="20">
        <f t="shared" si="3"/>
        <v>2.9680365296803651E-2</v>
      </c>
      <c r="U19" s="32"/>
      <c r="V19" s="19">
        <f t="shared" si="11"/>
        <v>4</v>
      </c>
      <c r="W19" s="20">
        <f t="shared" si="4"/>
        <v>9.1324200913242004E-3</v>
      </c>
      <c r="X19" s="32"/>
      <c r="Y19" s="19">
        <v>4</v>
      </c>
      <c r="Z19" s="20">
        <f t="shared" si="5"/>
        <v>9.1324200913242004E-3</v>
      </c>
      <c r="AA19" s="32"/>
      <c r="AB19" s="19">
        <v>0</v>
      </c>
      <c r="AC19" s="20">
        <f t="shared" si="6"/>
        <v>0</v>
      </c>
      <c r="AD19" s="32"/>
      <c r="AE19" s="19">
        <v>0</v>
      </c>
      <c r="AF19" s="20">
        <f t="shared" si="7"/>
        <v>0</v>
      </c>
      <c r="AG19" s="32"/>
      <c r="AH19" s="19">
        <v>0</v>
      </c>
      <c r="AI19" s="20">
        <f t="shared" si="8"/>
        <v>0</v>
      </c>
      <c r="AJ19" s="32"/>
    </row>
    <row r="20" spans="1:36" x14ac:dyDescent="0.2">
      <c r="A20" s="17" t="s">
        <v>29</v>
      </c>
      <c r="B20" s="18">
        <v>787</v>
      </c>
      <c r="C20" s="19">
        <v>572</v>
      </c>
      <c r="D20" s="20">
        <f t="shared" si="0"/>
        <v>0.72681067344345618</v>
      </c>
      <c r="E20" s="19">
        <v>566</v>
      </c>
      <c r="F20" s="21">
        <f t="shared" si="9"/>
        <v>0.98951048951048948</v>
      </c>
      <c r="G20" s="19">
        <v>280</v>
      </c>
      <c r="H20" s="20">
        <f t="shared" si="10"/>
        <v>0.49469964664310956</v>
      </c>
      <c r="I20" s="32"/>
      <c r="J20" s="19">
        <v>248</v>
      </c>
      <c r="K20" s="20">
        <f t="shared" si="1"/>
        <v>0.43816254416961131</v>
      </c>
      <c r="L20" s="32"/>
      <c r="M20" s="19">
        <v>6</v>
      </c>
      <c r="N20" s="20">
        <f t="shared" si="2"/>
        <v>1.0600706713780919E-2</v>
      </c>
      <c r="O20" s="32"/>
      <c r="P20" s="19"/>
      <c r="Q20" s="20"/>
      <c r="R20" s="32"/>
      <c r="S20" s="19">
        <v>22</v>
      </c>
      <c r="T20" s="20">
        <f t="shared" si="3"/>
        <v>3.8869257950530034E-2</v>
      </c>
      <c r="U20" s="32"/>
      <c r="V20" s="19">
        <f t="shared" si="11"/>
        <v>10</v>
      </c>
      <c r="W20" s="20">
        <f t="shared" si="4"/>
        <v>1.7667844522968199E-2</v>
      </c>
      <c r="X20" s="32"/>
      <c r="Y20" s="19">
        <v>1</v>
      </c>
      <c r="Z20" s="20">
        <f t="shared" si="5"/>
        <v>1.7667844522968198E-3</v>
      </c>
      <c r="AA20" s="32"/>
      <c r="AB20" s="19">
        <v>7</v>
      </c>
      <c r="AC20" s="20">
        <f t="shared" si="6"/>
        <v>1.2367491166077738E-2</v>
      </c>
      <c r="AD20" s="32"/>
      <c r="AE20" s="19">
        <v>2</v>
      </c>
      <c r="AF20" s="20">
        <f t="shared" si="7"/>
        <v>3.5335689045936395E-3</v>
      </c>
      <c r="AG20" s="32"/>
      <c r="AH20" s="19">
        <v>0</v>
      </c>
      <c r="AI20" s="20">
        <f t="shared" si="8"/>
        <v>0</v>
      </c>
      <c r="AJ20" s="32"/>
    </row>
    <row r="21" spans="1:36" x14ac:dyDescent="0.2">
      <c r="A21" s="27" t="s">
        <v>108</v>
      </c>
      <c r="B21" s="28">
        <v>11121</v>
      </c>
      <c r="C21" s="29">
        <v>7718</v>
      </c>
      <c r="D21" s="30">
        <f t="shared" si="0"/>
        <v>0.69400233791925181</v>
      </c>
      <c r="E21" s="29">
        <v>7647</v>
      </c>
      <c r="F21" s="31">
        <f t="shared" si="9"/>
        <v>0.99080072557657428</v>
      </c>
      <c r="G21" s="29">
        <v>4878</v>
      </c>
      <c r="H21" s="30">
        <f t="shared" si="10"/>
        <v>0.63789721459395843</v>
      </c>
      <c r="I21" s="56"/>
      <c r="J21" s="29">
        <v>2376</v>
      </c>
      <c r="K21" s="30">
        <f t="shared" si="1"/>
        <v>0.31071008238524911</v>
      </c>
      <c r="L21" s="56"/>
      <c r="M21" s="29">
        <v>115</v>
      </c>
      <c r="N21" s="30">
        <f t="shared" si="2"/>
        <v>1.5038577219824769E-2</v>
      </c>
      <c r="O21" s="56"/>
      <c r="P21" s="29"/>
      <c r="Q21" s="30"/>
      <c r="R21" s="56"/>
      <c r="S21" s="29">
        <v>213</v>
      </c>
      <c r="T21" s="30">
        <f t="shared" si="3"/>
        <v>2.7854060415849351E-2</v>
      </c>
      <c r="U21" s="56"/>
      <c r="V21" s="29">
        <f t="shared" si="11"/>
        <v>65</v>
      </c>
      <c r="W21" s="30">
        <f t="shared" si="4"/>
        <v>8.5000653851183463E-3</v>
      </c>
      <c r="X21" s="56"/>
      <c r="Y21" s="29">
        <v>25</v>
      </c>
      <c r="Z21" s="30">
        <f t="shared" si="5"/>
        <v>3.2692559173532103E-3</v>
      </c>
      <c r="AA21" s="56"/>
      <c r="AB21" s="29">
        <v>19</v>
      </c>
      <c r="AC21" s="30">
        <f t="shared" si="6"/>
        <v>2.48463449718844E-3</v>
      </c>
      <c r="AD21" s="56"/>
      <c r="AE21" s="29">
        <v>9</v>
      </c>
      <c r="AF21" s="30">
        <f t="shared" si="7"/>
        <v>1.1769321302471558E-3</v>
      </c>
      <c r="AG21" s="56"/>
      <c r="AH21" s="29">
        <v>12</v>
      </c>
      <c r="AI21" s="30">
        <f t="shared" si="8"/>
        <v>1.569242840329541E-3</v>
      </c>
      <c r="AJ21" s="56"/>
    </row>
    <row r="22" spans="1:36" x14ac:dyDescent="0.2">
      <c r="N22" s="20"/>
    </row>
    <row r="23" spans="1:36" x14ac:dyDescent="0.2">
      <c r="N23" s="25"/>
    </row>
    <row r="24" spans="1:36" x14ac:dyDescent="0.2">
      <c r="N24" s="57"/>
    </row>
  </sheetData>
  <mergeCells count="14">
    <mergeCell ref="A1:AJ1"/>
    <mergeCell ref="A2:AJ2"/>
    <mergeCell ref="AH4:AJ4"/>
    <mergeCell ref="S4:U4"/>
    <mergeCell ref="V4:X4"/>
    <mergeCell ref="Y4:AA4"/>
    <mergeCell ref="AB4:AD4"/>
    <mergeCell ref="AE4:AG4"/>
    <mergeCell ref="C4:D4"/>
    <mergeCell ref="E4:F4"/>
    <mergeCell ref="G4:I4"/>
    <mergeCell ref="J4:L4"/>
    <mergeCell ref="M4:O4"/>
    <mergeCell ref="P4:R4"/>
  </mergeCells>
  <pageMargins left="0.7" right="0.7" top="0.78740157499999996" bottom="0.78740157499999996"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Tabelle5"/>
  <dimension ref="B1:N22"/>
  <sheetViews>
    <sheetView showGridLines="0" workbookViewId="0">
      <selection activeCell="B8" sqref="B8"/>
    </sheetView>
  </sheetViews>
  <sheetFormatPr baseColWidth="10" defaultRowHeight="12.75" x14ac:dyDescent="0.2"/>
  <cols>
    <col min="1" max="1" width="2.42578125" customWidth="1"/>
    <col min="2" max="2" width="58.85546875" customWidth="1"/>
  </cols>
  <sheetData>
    <row r="1" spans="2:14" ht="13.5" thickBot="1" x14ac:dyDescent="0.25"/>
    <row r="2" spans="2:14" ht="13.5" thickTop="1" x14ac:dyDescent="0.2">
      <c r="B2" s="33" t="s">
        <v>33</v>
      </c>
      <c r="C2" s="1"/>
      <c r="D2" s="1"/>
      <c r="E2" s="1"/>
      <c r="F2" s="1"/>
      <c r="G2" s="1"/>
      <c r="H2" s="1"/>
      <c r="I2" s="1"/>
      <c r="J2" s="1"/>
      <c r="K2" s="1"/>
      <c r="L2" s="1"/>
      <c r="M2" s="1"/>
      <c r="N2" s="1"/>
    </row>
    <row r="3" spans="2:14" ht="4.5" customHeight="1" x14ac:dyDescent="0.2">
      <c r="B3" s="34"/>
      <c r="C3" s="1"/>
      <c r="D3" s="1"/>
      <c r="E3" s="1"/>
      <c r="F3" s="1"/>
      <c r="G3" s="1"/>
      <c r="H3" s="1"/>
      <c r="I3" s="1"/>
      <c r="J3" s="1"/>
      <c r="K3" s="1"/>
      <c r="L3" s="1"/>
      <c r="M3" s="1"/>
      <c r="N3" s="1"/>
    </row>
    <row r="4" spans="2:14" ht="178.5" x14ac:dyDescent="0.2">
      <c r="B4" s="35" t="s">
        <v>34</v>
      </c>
      <c r="C4" s="1"/>
      <c r="D4" s="1"/>
      <c r="E4" s="1"/>
      <c r="F4" s="1"/>
      <c r="G4" s="1"/>
      <c r="H4" s="1"/>
      <c r="I4" s="1"/>
      <c r="J4" s="1"/>
      <c r="K4" s="1"/>
      <c r="L4" s="1"/>
      <c r="M4" s="1"/>
      <c r="N4" s="1"/>
    </row>
    <row r="5" spans="2:14" ht="13.5" thickBot="1" x14ac:dyDescent="0.25">
      <c r="B5" s="36" t="s">
        <v>35</v>
      </c>
      <c r="C5" s="1"/>
      <c r="D5" s="1"/>
      <c r="E5" s="1"/>
      <c r="F5" s="1"/>
      <c r="G5" s="1"/>
      <c r="H5" s="1"/>
      <c r="I5" s="1"/>
      <c r="J5" s="1"/>
      <c r="K5" s="1"/>
      <c r="L5" s="1"/>
      <c r="M5" s="1"/>
      <c r="N5" s="1"/>
    </row>
    <row r="6" spans="2:14" ht="13.5" thickTop="1" x14ac:dyDescent="0.2">
      <c r="B6" s="1"/>
      <c r="C6" s="1"/>
      <c r="D6" s="1"/>
      <c r="E6" s="1"/>
      <c r="F6" s="1"/>
      <c r="G6" s="1"/>
      <c r="H6" s="1"/>
      <c r="I6" s="1"/>
      <c r="J6" s="1"/>
      <c r="K6" s="1"/>
      <c r="L6" s="1"/>
      <c r="M6" s="1"/>
      <c r="N6" s="1"/>
    </row>
    <row r="7" spans="2:14" x14ac:dyDescent="0.2">
      <c r="B7" s="1" t="s">
        <v>134</v>
      </c>
      <c r="C7" s="1"/>
      <c r="D7" s="1"/>
      <c r="E7" s="1"/>
      <c r="F7" s="1"/>
      <c r="G7" s="1"/>
      <c r="H7" s="1"/>
      <c r="I7" s="1"/>
      <c r="J7" s="1"/>
      <c r="K7" s="1"/>
      <c r="L7" s="1"/>
      <c r="M7" s="1"/>
      <c r="N7" s="1"/>
    </row>
    <row r="8" spans="2:14" x14ac:dyDescent="0.2">
      <c r="B8" s="1"/>
      <c r="C8" s="1"/>
      <c r="D8" s="1"/>
      <c r="E8" s="1"/>
      <c r="F8" s="1"/>
      <c r="G8" s="1"/>
      <c r="H8" s="1"/>
      <c r="I8" s="1"/>
      <c r="J8" s="1"/>
      <c r="K8" s="1"/>
      <c r="L8" s="1"/>
      <c r="M8" s="1"/>
      <c r="N8" s="1"/>
    </row>
    <row r="9" spans="2:14" x14ac:dyDescent="0.2">
      <c r="B9" s="1"/>
      <c r="C9" s="1"/>
      <c r="D9" s="1"/>
      <c r="E9" s="1"/>
      <c r="F9" s="1"/>
      <c r="G9" s="1"/>
      <c r="H9" s="1"/>
      <c r="I9" s="1"/>
      <c r="J9" s="1"/>
      <c r="K9" s="1"/>
      <c r="L9" s="1"/>
      <c r="M9" s="1"/>
      <c r="N9" s="1"/>
    </row>
    <row r="10" spans="2:14" x14ac:dyDescent="0.2">
      <c r="B10" s="1"/>
      <c r="C10" s="1"/>
      <c r="D10" s="1"/>
      <c r="E10" s="1"/>
      <c r="F10" s="1"/>
      <c r="G10" s="1"/>
      <c r="H10" s="1"/>
      <c r="I10" s="1"/>
      <c r="J10" s="1"/>
      <c r="K10" s="1"/>
      <c r="L10" s="1"/>
      <c r="M10" s="1"/>
      <c r="N10" s="1"/>
    </row>
    <row r="11" spans="2:14" x14ac:dyDescent="0.2">
      <c r="B11" s="1"/>
      <c r="C11" s="1"/>
      <c r="D11" s="1"/>
      <c r="E11" s="1"/>
      <c r="F11" s="1"/>
      <c r="G11" s="1"/>
      <c r="H11" s="1"/>
      <c r="I11" s="1"/>
      <c r="J11" s="1"/>
      <c r="K11" s="1"/>
      <c r="L11" s="1"/>
      <c r="M11" s="1"/>
      <c r="N11" s="1"/>
    </row>
    <row r="12" spans="2:14" x14ac:dyDescent="0.2">
      <c r="B12" s="1"/>
      <c r="C12" s="1"/>
      <c r="D12" s="1"/>
      <c r="E12" s="1"/>
      <c r="F12" s="1"/>
      <c r="G12" s="1"/>
      <c r="H12" s="1"/>
      <c r="I12" s="1"/>
      <c r="J12" s="1"/>
      <c r="K12" s="1"/>
      <c r="L12" s="1"/>
      <c r="M12" s="1"/>
      <c r="N12" s="1"/>
    </row>
    <row r="13" spans="2:14" x14ac:dyDescent="0.2">
      <c r="B13" s="1"/>
      <c r="C13" s="1"/>
      <c r="D13" s="1"/>
      <c r="E13" s="1"/>
      <c r="F13" s="1"/>
      <c r="G13" s="1"/>
      <c r="H13" s="1"/>
      <c r="I13" s="1"/>
      <c r="J13" s="1"/>
      <c r="K13" s="1"/>
      <c r="L13" s="1"/>
      <c r="M13" s="1"/>
      <c r="N13" s="1"/>
    </row>
    <row r="14" spans="2:14" x14ac:dyDescent="0.2">
      <c r="B14" s="1"/>
      <c r="C14" s="1"/>
      <c r="D14" s="1"/>
      <c r="E14" s="1"/>
      <c r="F14" s="1"/>
      <c r="G14" s="1"/>
      <c r="H14" s="1"/>
      <c r="I14" s="1"/>
      <c r="J14" s="1"/>
      <c r="K14" s="1"/>
      <c r="L14" s="1"/>
      <c r="M14" s="1"/>
      <c r="N14" s="1"/>
    </row>
    <row r="15" spans="2:14" x14ac:dyDescent="0.2">
      <c r="B15" s="1"/>
      <c r="C15" s="1"/>
      <c r="D15" s="1"/>
      <c r="E15" s="1"/>
      <c r="F15" s="1"/>
      <c r="G15" s="1"/>
      <c r="H15" s="1"/>
      <c r="I15" s="1"/>
      <c r="J15" s="1"/>
      <c r="K15" s="1"/>
      <c r="L15" s="1"/>
      <c r="M15" s="1"/>
      <c r="N15" s="1"/>
    </row>
    <row r="16" spans="2:14" x14ac:dyDescent="0.2">
      <c r="B16" s="1"/>
      <c r="C16" s="1"/>
      <c r="D16" s="1"/>
      <c r="E16" s="1"/>
      <c r="F16" s="1"/>
      <c r="G16" s="1"/>
      <c r="H16" s="1"/>
      <c r="I16" s="1"/>
      <c r="J16" s="1"/>
      <c r="K16" s="1"/>
      <c r="L16" s="1"/>
      <c r="M16" s="1"/>
      <c r="N16" s="1"/>
    </row>
    <row r="17" spans="2:14" x14ac:dyDescent="0.2">
      <c r="B17" s="1"/>
      <c r="C17" s="1"/>
      <c r="D17" s="1"/>
      <c r="E17" s="1"/>
      <c r="F17" s="1"/>
      <c r="G17" s="1"/>
      <c r="H17" s="1"/>
      <c r="I17" s="1"/>
      <c r="J17" s="1"/>
      <c r="K17" s="1"/>
      <c r="L17" s="1"/>
      <c r="M17" s="1"/>
      <c r="N17" s="1"/>
    </row>
    <row r="18" spans="2:14" x14ac:dyDescent="0.2">
      <c r="B18" s="1"/>
      <c r="C18" s="1"/>
      <c r="D18" s="1"/>
      <c r="E18" s="1"/>
      <c r="F18" s="1"/>
      <c r="G18" s="1"/>
      <c r="H18" s="1"/>
      <c r="I18" s="1"/>
      <c r="J18" s="1"/>
      <c r="K18" s="1"/>
      <c r="L18" s="1"/>
      <c r="M18" s="1"/>
      <c r="N18" s="1"/>
    </row>
    <row r="20" spans="2:14" x14ac:dyDescent="0.2">
      <c r="B20" s="37"/>
    </row>
    <row r="21" spans="2:14" x14ac:dyDescent="0.2">
      <c r="B21" s="37"/>
    </row>
    <row r="22" spans="2:14" x14ac:dyDescent="0.2">
      <c r="B22" s="37"/>
    </row>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5</vt:i4>
      </vt:variant>
    </vt:vector>
  </HeadingPairs>
  <TitlesOfParts>
    <vt:vector size="5" baseType="lpstr">
      <vt:lpstr>2019</vt:lpstr>
      <vt:lpstr>2014</vt:lpstr>
      <vt:lpstr>2009</vt:lpstr>
      <vt:lpstr>1979</vt:lpstr>
      <vt:lpstr>Hinweise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Schepke</dc:creator>
  <cp:lastModifiedBy>Frank Schepke</cp:lastModifiedBy>
  <cp:lastPrinted>2004-03-15T09:43:17Z</cp:lastPrinted>
  <dcterms:created xsi:type="dcterms:W3CDTF">2004-03-15T09:04:33Z</dcterms:created>
  <dcterms:modified xsi:type="dcterms:W3CDTF">2019-07-03T17:52:11Z</dcterms:modified>
</cp:coreProperties>
</file>